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00 - DeviSOC\Projets\Z-25026 - PARIS - COMEDIE FRANCAISE - FOYER PIERRE DUX\02 - DCE\"/>
    </mc:Choice>
  </mc:AlternateContent>
  <xr:revisionPtr revIDLastSave="0" documentId="13_ncr:1_{09DFB6E6-2649-4437-8EEF-0BA38A8C6EC5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Page de garde" sheetId="1" r:id="rId1"/>
    <sheet name="Note liminaire" sheetId="7" r:id="rId2"/>
    <sheet name="DPGF" sheetId="2" r:id="rId3"/>
    <sheet name="Paramètres" sheetId="3" state="hidden" r:id="rId4"/>
    <sheet name="Version" sheetId="4" state="hidden" r:id="rId5"/>
  </sheets>
  <externalReferences>
    <externalReference r:id="rId6"/>
    <externalReference r:id="rId7"/>
    <externalReference r:id="rId8"/>
    <externalReference r:id="rId9"/>
  </externalReferences>
  <definedNames>
    <definedName name="___D1" localSheetId="1">#REF!</definedName>
    <definedName name="___D1">#REF!</definedName>
    <definedName name="___D2">#REF!</definedName>
    <definedName name="___D3">#REF!</definedName>
    <definedName name="___D4">#REF!</definedName>
    <definedName name="___D5">#REF!</definedName>
    <definedName name="___D6">#REF!</definedName>
    <definedName name="___T1">#REF!</definedName>
    <definedName name="___T2">#REF!</definedName>
    <definedName name="___T3">#REF!</definedName>
    <definedName name="___T4">#REF!</definedName>
    <definedName name="___T5">#REF!</definedName>
    <definedName name="___T6">#REF!</definedName>
    <definedName name="___T7">#REF!</definedName>
    <definedName name="__b2">'[2]Hono TF'!#REF!</definedName>
    <definedName name="__b3">'[2]Hono TF'!#REF!</definedName>
    <definedName name="__bb1">'[2]Hono TF'!#REF!</definedName>
    <definedName name="__bb3">'[2]Hono TF'!#REF!</definedName>
    <definedName name="__bb4">'[2]Hono TF'!#REF!</definedName>
    <definedName name="__bb5">'[2]Hono TF'!#REF!</definedName>
    <definedName name="__bb6">'[2]Hono TF'!#REF!</definedName>
    <definedName name="__D1" localSheetId="1">#REF!</definedName>
    <definedName name="__D1">#REF!</definedName>
    <definedName name="__D2" localSheetId="1">#REF!</definedName>
    <definedName name="__D2">#REF!</definedName>
    <definedName name="__D3" localSheetId="1">#REF!</definedName>
    <definedName name="__D3">#REF!</definedName>
    <definedName name="__D4">#REF!</definedName>
    <definedName name="__D5">#REF!</definedName>
    <definedName name="__D6">#REF!</definedName>
    <definedName name="__MD1">#REF!</definedName>
    <definedName name="__MD2">#REF!</definedName>
    <definedName name="__MD4">#REF!</definedName>
    <definedName name="__MD5">#REF!</definedName>
    <definedName name="__MD6">#REF!</definedName>
    <definedName name="__MT1">#REF!</definedName>
    <definedName name="__MT2">#REF!</definedName>
    <definedName name="__MT3">#REF!</definedName>
    <definedName name="__MT4">#REF!</definedName>
    <definedName name="__MT5">#REF!</definedName>
    <definedName name="__MT6">#REF!</definedName>
    <definedName name="__MT7">#REF!</definedName>
    <definedName name="__op1">'[2]Hono TF'!#REF!</definedName>
    <definedName name="__op2">'[2]Hono TF'!#REF!</definedName>
    <definedName name="__op3">'[2]Hono TF'!#REF!</definedName>
    <definedName name="__T1" localSheetId="1">#REF!</definedName>
    <definedName name="__T1">#REF!</definedName>
    <definedName name="__T2" localSheetId="1">#REF!</definedName>
    <definedName name="__T2">#REF!</definedName>
    <definedName name="__T3" localSheetId="1">#REF!</definedName>
    <definedName name="__T3">#REF!</definedName>
    <definedName name="__T4">#REF!</definedName>
    <definedName name="__T5">#REF!</definedName>
    <definedName name="__T6">#REF!</definedName>
    <definedName name="__T7">#REF!</definedName>
    <definedName name="__tit01">#REF!</definedName>
    <definedName name="__tit02">#REF!</definedName>
    <definedName name="__tit03">#REF!</definedName>
    <definedName name="__tit04">#REF!</definedName>
    <definedName name="__tit05">#REF!</definedName>
    <definedName name="__tit06">#REF!</definedName>
    <definedName name="__tit07">#REF!</definedName>
    <definedName name="__tit08">#REF!</definedName>
    <definedName name="__tit09">#REF!</definedName>
    <definedName name="__tit10">#REF!</definedName>
    <definedName name="__tit11">#REF!</definedName>
    <definedName name="__tit12">#REF!</definedName>
    <definedName name="__tit13">#REF!</definedName>
    <definedName name="__tit14">#REF!</definedName>
    <definedName name="__tit15">#REF!</definedName>
    <definedName name="__tit16">#REF!</definedName>
    <definedName name="__tit17">#REF!</definedName>
    <definedName name="__tit18">#REF!</definedName>
    <definedName name="__tit19">#REF!</definedName>
    <definedName name="__tit20">#REF!</definedName>
    <definedName name="__tit21">#REF!</definedName>
    <definedName name="__tit22">#REF!</definedName>
    <definedName name="__tit23">#REF!</definedName>
    <definedName name="__tit24">#REF!</definedName>
    <definedName name="__tit25">#REF!</definedName>
    <definedName name="__tit26">#REF!</definedName>
    <definedName name="__tit27">#REF!</definedName>
    <definedName name="__tit28">#REF!</definedName>
    <definedName name="__tit29">#REF!</definedName>
    <definedName name="__tit30">#REF!</definedName>
    <definedName name="__tit31">#REF!</definedName>
    <definedName name="_01_03_1994">#REF!</definedName>
    <definedName name="_A1">#REF!</definedName>
    <definedName name="_A2">#REF!</definedName>
    <definedName name="_A3">#REF!</definedName>
    <definedName name="_A4">#REF!</definedName>
    <definedName name="_A5">#REF!</definedName>
    <definedName name="_A6">#REF!</definedName>
    <definedName name="_A71">#REF!</definedName>
    <definedName name="_A72">#REF!</definedName>
    <definedName name="_A73">#REF!</definedName>
    <definedName name="_b1">#REF!</definedName>
    <definedName name="_b2">'[2]Hono TF'!#REF!</definedName>
    <definedName name="_b3">'[2]Hono TF'!#REF!</definedName>
    <definedName name="_B71" localSheetId="1">#REF!</definedName>
    <definedName name="_B71">#REF!</definedName>
    <definedName name="_B72" localSheetId="1">#REF!</definedName>
    <definedName name="_B72">#REF!</definedName>
    <definedName name="_B73" localSheetId="1">#REF!</definedName>
    <definedName name="_B73">#REF!</definedName>
    <definedName name="_bb1" localSheetId="1">'[2]Hono TF'!#REF!</definedName>
    <definedName name="_bb1">'[2]Hono TF'!#REF!</definedName>
    <definedName name="_bb2" localSheetId="1">#REF!</definedName>
    <definedName name="_bb2">#REF!</definedName>
    <definedName name="_bb3" localSheetId="1">'[2]Hono TF'!#REF!</definedName>
    <definedName name="_bb3">'[2]Hono TF'!#REF!</definedName>
    <definedName name="_bb4" localSheetId="1">'[2]Hono TF'!#REF!</definedName>
    <definedName name="_bb4">'[2]Hono TF'!#REF!</definedName>
    <definedName name="_bb5" localSheetId="1">'[2]Hono TF'!#REF!</definedName>
    <definedName name="_bb5">'[2]Hono TF'!#REF!</definedName>
    <definedName name="_bb6" localSheetId="1">'[2]Hono TF'!#REF!</definedName>
    <definedName name="_bb6">'[2]Hono TF'!#REF!</definedName>
    <definedName name="_bt01" localSheetId="1">#REF!</definedName>
    <definedName name="_bt01">#REF!</definedName>
    <definedName name="_D1" localSheetId="1">#REF!</definedName>
    <definedName name="_D1">#REF!</definedName>
    <definedName name="_D2" localSheetId="1">#REF!</definedName>
    <definedName name="_D2">#REF!</definedName>
    <definedName name="_D3">#REF!</definedName>
    <definedName name="_D4">#REF!</definedName>
    <definedName name="_D5">#REF!</definedName>
    <definedName name="_D6">#REF!</definedName>
    <definedName name="_ht1" localSheetId="1">#REF!</definedName>
    <definedName name="_ht1">#REF!</definedName>
    <definedName name="_ht2" localSheetId="1">#REF!</definedName>
    <definedName name="_ht2">#REF!</definedName>
    <definedName name="_ii1" localSheetId="1">#REF!</definedName>
    <definedName name="_ii1">#REF!</definedName>
    <definedName name="_ii2">#REF!</definedName>
    <definedName name="_II3">#REF!</definedName>
    <definedName name="_II4">#REF!</definedName>
    <definedName name="_MD1">#REF!</definedName>
    <definedName name="_MD2">#REF!</definedName>
    <definedName name="_MD4">#REF!</definedName>
    <definedName name="_MD5">#REF!</definedName>
    <definedName name="_MD6">#REF!</definedName>
    <definedName name="_MT1">#REF!</definedName>
    <definedName name="_MT2">#REF!</definedName>
    <definedName name="_MT3">#REF!</definedName>
    <definedName name="_MT4">#REF!</definedName>
    <definedName name="_MT5">#REF!</definedName>
    <definedName name="_MT6">#REF!</definedName>
    <definedName name="_MT7">#REF!</definedName>
    <definedName name="_op1">'[2]Hono TF'!#REF!</definedName>
    <definedName name="_op2">'[2]Hono TF'!#REF!</definedName>
    <definedName name="_op3">'[2]Hono TF'!#REF!</definedName>
    <definedName name="_T1" localSheetId="1">#REF!</definedName>
    <definedName name="_T1">#REF!</definedName>
    <definedName name="_T2" localSheetId="1">#REF!</definedName>
    <definedName name="_T2">#REF!</definedName>
    <definedName name="_T3" localSheetId="1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it01">#REF!</definedName>
    <definedName name="_tit02">#REF!</definedName>
    <definedName name="_tit03">#REF!</definedName>
    <definedName name="_tit04">#REF!</definedName>
    <definedName name="_tit05">#REF!</definedName>
    <definedName name="_tit06">#REF!</definedName>
    <definedName name="_tit07">#REF!</definedName>
    <definedName name="_tit08">#REF!</definedName>
    <definedName name="_tit09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7">#REF!</definedName>
    <definedName name="_tit18">#REF!</definedName>
    <definedName name="_tit19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28">#REF!</definedName>
    <definedName name="_tit29">#REF!</definedName>
    <definedName name="_tit30">#REF!</definedName>
    <definedName name="_tit31">#REF!</definedName>
    <definedName name="_TX1" localSheetId="1">#REF!</definedName>
    <definedName name="_TX1">#REF!</definedName>
    <definedName name="_TX2" localSheetId="1">#REF!</definedName>
    <definedName name="_TX2">#REF!</definedName>
    <definedName name="_TX3" localSheetId="1">#REF!</definedName>
    <definedName name="_TX3">#REF!</definedName>
    <definedName name="_TX4">#REF!</definedName>
    <definedName name="_V1">#REF!</definedName>
    <definedName name="_V2">#REF!</definedName>
    <definedName name="_V3">#REF!</definedName>
    <definedName name="_V4">#REF!</definedName>
    <definedName name="_V5">#REF!</definedName>
    <definedName name="a">#REF!</definedName>
    <definedName name="accessoires_postes">#REF!</definedName>
    <definedName name="AfficherFormule" localSheetId="1">[3]!AfficherFormule</definedName>
    <definedName name="AfficherFormule">[3]!AfficherFormule</definedName>
    <definedName name="AIIIA" localSheetId="1">#REF!</definedName>
    <definedName name="AIIIA">#REF!</definedName>
    <definedName name="AIIIAA" localSheetId="1">#REF!</definedName>
    <definedName name="AIIIAA">#REF!</definedName>
    <definedName name="AIIIV" localSheetId="1">#REF!</definedName>
    <definedName name="AIIIV">#REF!</definedName>
    <definedName name="AIIIVA">#REF!</definedName>
    <definedName name="alarme_incendie">#REF!</definedName>
    <definedName name="alarme_technique">#REF!</definedName>
    <definedName name="appareils_d_éclairage">#REF!</definedName>
    <definedName name="b">#REF!</definedName>
    <definedName name="B3A">#REF!</definedName>
    <definedName name="B3AA">#REF!</definedName>
    <definedName name="B3V">#REF!</definedName>
    <definedName name="B3VA">#REF!</definedName>
    <definedName name="_xlnm.Database">#REF!</definedName>
    <definedName name="batteries_condensateurs">#REF!</definedName>
    <definedName name="bba">'[2]Hono TF'!#REF!</definedName>
    <definedName name="bbv">'[2]Hono TF'!#REF!</definedName>
    <definedName name="bht" localSheetId="1">#REF!</definedName>
    <definedName name="bht">#REF!</definedName>
    <definedName name="boites" localSheetId="1">#REF!</definedName>
    <definedName name="boites">#REF!</definedName>
    <definedName name="BRA" localSheetId="1">#REF!</definedName>
    <definedName name="BRA">#REF!</definedName>
    <definedName name="BRATER">#REF!</definedName>
    <definedName name="BRV">#REF!</definedName>
    <definedName name="BRVTER">#REF!</definedName>
    <definedName name="câbles_H07RNF">#REF!</definedName>
    <definedName name="câbles_HN33S33">#REF!</definedName>
    <definedName name="câbles_MT">#REF!</definedName>
    <definedName name="câbles_R02V_alu">#REF!</definedName>
    <definedName name="câbles_R02V_cu">#REF!</definedName>
    <definedName name="câbles_spéciaux">#REF!</definedName>
    <definedName name="câbles_téléphoniques">#REF!</definedName>
    <definedName name="cat">#REF!</definedName>
    <definedName name="cellules_MT">#REF!</definedName>
    <definedName name="chap">#REF!</definedName>
    <definedName name="chauffage">#REF!</definedName>
    <definedName name="chemins_de_câbles">#REF!</definedName>
    <definedName name="circuits_de_terre">#REF!</definedName>
    <definedName name="cm">#REF!</definedName>
    <definedName name="CODELOT">Paramètres!$C$9</definedName>
    <definedName name="COEF_MINO">#REF!</definedName>
    <definedName name="conduits">#REF!</definedName>
    <definedName name="cosses">#REF!</definedName>
    <definedName name="CPVILLEDOSSIER">Paramètres!$C$26:$J$26</definedName>
    <definedName name="_xlnm.Criteria">#REF!</definedName>
    <definedName name="css">'[2]Hono TF'!#REF!</definedName>
    <definedName name="CSSA" localSheetId="1">#REF!</definedName>
    <definedName name="CSSA">#REF!</definedName>
    <definedName name="DATEVALEUR">Paramètres!$C$13</definedName>
    <definedName name="début_sortie" localSheetId="1">#REF!</definedName>
    <definedName name="début_sortie">#REF!</definedName>
    <definedName name="debutsortie" localSheetId="1">#REF!</definedName>
    <definedName name="debutsortie">#REF!</definedName>
    <definedName name="depart" localSheetId="1">'[2]Hono TF'!#REF!</definedName>
    <definedName name="depart">'[2]Hono TF'!#REF!</definedName>
    <definedName name="dfg" localSheetId="1">#REF!</definedName>
    <definedName name="dfg">#REF!</definedName>
    <definedName name="dg" localSheetId="1">#REF!</definedName>
    <definedName name="dg">#REF!</definedName>
    <definedName name="distribution_horaire" localSheetId="1">#REF!</definedName>
    <definedName name="distribution_horaire">#REF!</definedName>
    <definedName name="dmj">#REF!</definedName>
    <definedName name="dtcr">#REF!</definedName>
    <definedName name="dtmj">#REF!</definedName>
    <definedName name="e">#REF!</definedName>
    <definedName name="éclairage_extérieur">#REF!</definedName>
    <definedName name="edi">'[2]Hono TF'!#REF!</definedName>
    <definedName name="ESSAI">999</definedName>
    <definedName name="ezatrdtyfty" localSheetId="1">#REF!</definedName>
    <definedName name="ezatrdtyfty">#REF!</definedName>
    <definedName name="f_choix" localSheetId="1">#REF!</definedName>
    <definedName name="f_choix">#REF!</definedName>
    <definedName name="fghfgfdss" localSheetId="1">#REF!</definedName>
    <definedName name="fghfgfdss">#REF!</definedName>
    <definedName name="fil_V">#REF!</definedName>
    <definedName name="ghfghfghf">#REF!</definedName>
    <definedName name="goulotte_plastique">#REF!</definedName>
    <definedName name="HONOA">#REF!</definedName>
    <definedName name="HONOV">#REF!</definedName>
    <definedName name="I">#REF!</definedName>
    <definedName name="IIA">#REF!</definedName>
    <definedName name="IIB">#REF!</definedName>
    <definedName name="_xlnm.Print_Titles" localSheetId="2">DPGF!$1:$3</definedName>
    <definedName name="INDICELOT">Paramètres!$C$17</definedName>
    <definedName name="jghj" localSheetId="1">#REF!</definedName>
    <definedName name="jghj">#REF!</definedName>
    <definedName name="jgjgjg" localSheetId="1">[3]!AfficherFormule</definedName>
    <definedName name="jgjgjg">[3]!AfficherFormule</definedName>
    <definedName name="jhfkghfghfghf" localSheetId="1">#REF!</definedName>
    <definedName name="jhfkghfghfghf">#REF!</definedName>
    <definedName name="jhljkjgjgjhg">#REF!</definedName>
    <definedName name="jkjhjh">#REF!</definedName>
    <definedName name="jkjkhfghfg">#REF!</definedName>
    <definedName name="kyho">#REF!</definedName>
    <definedName name="kyuo">#REF!</definedName>
    <definedName name="loca">'[2]Hono TF'!#REF!</definedName>
    <definedName name="mm_aa" localSheetId="1">#REF!</definedName>
    <definedName name="mm_aa">#REF!</definedName>
    <definedName name="MMP" localSheetId="1">#REF!</definedName>
    <definedName name="MMP">#REF!</definedName>
    <definedName name="MNC" localSheetId="1">#REF!</definedName>
    <definedName name="MNC">#REF!</definedName>
    <definedName name="Module1.AfficherFormule" localSheetId="1">[4]!Module1.AfficherFormule</definedName>
    <definedName name="Module1.AfficherFormule">[4]!Module1.AfficherFormule</definedName>
    <definedName name="MP" localSheetId="1">#REF!</definedName>
    <definedName name="MP">#REF!</definedName>
    <definedName name="MPB" localSheetId="1">#REF!</definedName>
    <definedName name="MPB">#REF!</definedName>
    <definedName name="MPT" localSheetId="1">#REF!</definedName>
    <definedName name="MPT">#REF!</definedName>
    <definedName name="ms">#REF!</definedName>
    <definedName name="NC">#REF!</definedName>
    <definedName name="niv_comp">#REF!</definedName>
    <definedName name="nof">#REF!</definedName>
    <definedName name="nofi">#REF!</definedName>
    <definedName name="notr">#REF!</definedName>
    <definedName name="NUMDOSSIER">Paramètres!$C$7</definedName>
    <definedName name="nvcomp">'[2]Hono TF'!#REF!</definedName>
    <definedName name="OBSERVATIONCONSULTE" localSheetId="1">#REF!</definedName>
    <definedName name="OBSERVATIONCONSULTE">#REF!</definedName>
    <definedName name="oipjiojioyyt" localSheetId="1">#REF!</definedName>
    <definedName name="oipjiojioyyt">#REF!</definedName>
    <definedName name="paratonnerre" localSheetId="1">#REF!</definedName>
    <definedName name="paratonnerre">#REF!</definedName>
    <definedName name="PARCELLEDOSSIER">Paramètres!$C$28:$J$28</definedName>
    <definedName name="PE" localSheetId="1">#REF!</definedName>
    <definedName name="PE">#REF!</definedName>
    <definedName name="petit_appareillage">#REF!</definedName>
    <definedName name="PHASELOT">Paramètres!$C$15</definedName>
    <definedName name="q">#REF!</definedName>
    <definedName name="raccordements">#REF!</definedName>
    <definedName name="reyttyf">#REF!</definedName>
    <definedName name="RUEDOSSIER">Paramètres!$C$24:$J$24</definedName>
    <definedName name="rz">#REF!</definedName>
    <definedName name="s">#REF!</definedName>
    <definedName name="sesese">#REF!</definedName>
    <definedName name="sur">#REF!</definedName>
    <definedName name="tableaux_de_comptage">#REF!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éléphonie">#REF!</definedName>
    <definedName name="télévision">#REF!</definedName>
    <definedName name="TIERSADRSSPOS" localSheetId="1">#REF!</definedName>
    <definedName name="TIERSADRSSPOS">#REF!</definedName>
    <definedName name="TIERSBTPOS" localSheetId="1">#REF!</definedName>
    <definedName name="TIERSBTPOS">#REF!</definedName>
    <definedName name="TIERSCONTACT" localSheetId="1">#REF!</definedName>
    <definedName name="TIERSCONTACT">#REF!</definedName>
    <definedName name="TIERSCP" localSheetId="1">#REF!</definedName>
    <definedName name="TIERSCP">#REF!</definedName>
    <definedName name="TIERSEMAIL" localSheetId="1">#REF!</definedName>
    <definedName name="TIERSEMAIL">#REF!</definedName>
    <definedName name="TIERSFAX" localSheetId="1">#REF!</definedName>
    <definedName name="TIERSFAX">#REF!</definedName>
    <definedName name="TIERSLOCALITE" localSheetId="1">#REF!</definedName>
    <definedName name="TIERSLOCALITE">#REF!</definedName>
    <definedName name="TIERSNOM" localSheetId="1">#REF!</definedName>
    <definedName name="TIERSNOM">#REF!</definedName>
    <definedName name="TIERSTEL" localSheetId="1">#REF!</definedName>
    <definedName name="TIERSTEL">#REF!</definedName>
    <definedName name="TIERSTELP" localSheetId="1">#REF!</definedName>
    <definedName name="TIERSTELP">#REF!</definedName>
    <definedName name="TIERSVILLE" localSheetId="1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  <definedName name="toto" localSheetId="1">[3]!AfficherFormule</definedName>
    <definedName name="toto">[3]!AfficherFormule</definedName>
    <definedName name="transformateurs" localSheetId="1">#REF!</definedName>
    <definedName name="transformateurs">#REF!</definedName>
    <definedName name="travaux_de_VRD" localSheetId="1">#REF!</definedName>
    <definedName name="travaux_de_VRD">#REF!</definedName>
    <definedName name="treoiopjipo" localSheetId="1">#REF!</definedName>
    <definedName name="treoiopjipo">#REF!</definedName>
    <definedName name="TVA">0.186</definedName>
    <definedName name="TX3A" localSheetId="1">#REF!</definedName>
    <definedName name="TX3A">#REF!</definedName>
    <definedName name="TX3B" localSheetId="1">#REF!</definedName>
    <definedName name="TX3B">#REF!</definedName>
    <definedName name="TXA" localSheetId="1">#REF!</definedName>
    <definedName name="TXA">#REF!</definedName>
    <definedName name="txaa" localSheetId="1">'[2]Hono TF'!#REF!</definedName>
    <definedName name="txaa">'[2]Hono TF'!#REF!</definedName>
    <definedName name="TXB" localSheetId="1">#REF!</definedName>
    <definedName name="TXB">#REF!</definedName>
    <definedName name="txt" localSheetId="1">#REF!</definedName>
    <definedName name="txt">#REF!</definedName>
    <definedName name="txv" localSheetId="1">'[2]Hono TF'!#REF!</definedName>
    <definedName name="txv">'[2]Hono TF'!#REF!</definedName>
    <definedName name="txva" localSheetId="1">'[2]Hono TF'!#REF!</definedName>
    <definedName name="txva">'[2]Hono TF'!#REF!</definedName>
    <definedName name="uytfiuygyug" localSheetId="1">#REF!</definedName>
    <definedName name="uytfiuygyug">#REF!</definedName>
    <definedName name="va" localSheetId="1">'[2]Hono TF'!#REF!</definedName>
    <definedName name="va">'[2]Hono TF'!#REF!</definedName>
    <definedName name="VIA" localSheetId="1">#REF!</definedName>
    <definedName name="VIA">#REF!</definedName>
    <definedName name="Vitraux" localSheetId="1">[3]!AfficherFormule</definedName>
    <definedName name="Vitraux">[3]!AfficherFormule</definedName>
    <definedName name="VIV" localSheetId="1">#REF!</definedName>
    <definedName name="VIV">#REF!</definedName>
    <definedName name="vma" localSheetId="1">'[2]Hono TF'!#REF!</definedName>
    <definedName name="vma">'[2]Hono TF'!#REF!</definedName>
    <definedName name="vmv" localSheetId="1">'[2]Hono TF'!#REF!</definedName>
    <definedName name="vmv">'[2]Hono TF'!#REF!</definedName>
    <definedName name="vsdgv" localSheetId="1">#REF!</definedName>
    <definedName name="vsdgv">#REF!</definedName>
    <definedName name="vv" localSheetId="1">'[2]Hono TF'!#REF!</definedName>
    <definedName name="vv">'[2]Hono TF'!#REF!</definedName>
    <definedName name="ygyugftyf" localSheetId="1">#REF!</definedName>
    <definedName name="ygyugftyf">#REF!</definedName>
    <definedName name="yutgyutrezeaz" localSheetId="1">#REF!</definedName>
    <definedName name="yutgyutrezeaz">#REF!</definedName>
    <definedName name="yutlioopin" localSheetId="1">#REF!</definedName>
    <definedName name="yutlioopin">#REF!</definedName>
    <definedName name="z">#REF!</definedName>
    <definedName name="zearaze">#REF!</definedName>
    <definedName name="_xlnm.Print_Area" localSheetId="1">'Note liminaire'!$A$1:$P$55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F243" i="2"/>
  <c r="F242" i="2"/>
  <c r="F239" i="2"/>
  <c r="F238" i="2"/>
  <c r="F235" i="2"/>
  <c r="F234" i="2"/>
  <c r="F233" i="2"/>
  <c r="F228" i="2"/>
  <c r="J221" i="2"/>
  <c r="J213" i="2"/>
  <c r="J204" i="2"/>
  <c r="F241" i="2" s="1"/>
  <c r="J197" i="2"/>
  <c r="J185" i="2"/>
  <c r="J177" i="2"/>
  <c r="F240" i="2" s="1"/>
  <c r="J167" i="2"/>
  <c r="J156" i="2"/>
  <c r="J154" i="2"/>
  <c r="J144" i="2"/>
  <c r="J139" i="2"/>
  <c r="F236" i="2" s="1"/>
  <c r="J131" i="2"/>
  <c r="J129" i="2"/>
  <c r="J120" i="2"/>
  <c r="J108" i="2"/>
  <c r="J98" i="2"/>
  <c r="J91" i="2"/>
  <c r="J85" i="2"/>
  <c r="J83" i="2"/>
  <c r="J78" i="2"/>
  <c r="J64" i="2"/>
  <c r="J55" i="2"/>
  <c r="F232" i="2" s="1"/>
  <c r="J45" i="2"/>
  <c r="F231" i="2" s="1"/>
  <c r="J33" i="2"/>
  <c r="J24" i="2"/>
  <c r="J21" i="2"/>
  <c r="G84" i="1"/>
  <c r="G82" i="1"/>
  <c r="G80" i="1"/>
  <c r="G78" i="1"/>
  <c r="E63" i="1"/>
  <c r="E60" i="1"/>
  <c r="E20" i="1"/>
  <c r="E11" i="1"/>
  <c r="F256" i="2" l="1"/>
  <c r="F259" i="2" s="1"/>
  <c r="M257" i="2"/>
  <c r="F260" i="2" s="1"/>
  <c r="F261" i="2" s="1"/>
  <c r="C257" i="2"/>
  <c r="F230" i="2"/>
  <c r="F237" i="2"/>
  <c r="F246" i="2"/>
  <c r="F229" i="2"/>
  <c r="F247" i="2"/>
  <c r="F248" i="2" l="1"/>
  <c r="AA1" i="3" s="1"/>
  <c r="AA37" i="3" l="1"/>
  <c r="AA3" i="3"/>
  <c r="AA27" i="3" l="1"/>
  <c r="AA42" i="3"/>
  <c r="AA12" i="3"/>
  <c r="AA4" i="3"/>
  <c r="AA32" i="3" l="1"/>
  <c r="AA15" i="3"/>
  <c r="AA9" i="3" s="1"/>
  <c r="AA24" i="3"/>
  <c r="AA23" i="3"/>
  <c r="AA5" i="3"/>
  <c r="AA7" i="3"/>
  <c r="AA13" i="3"/>
  <c r="AA14" i="3" s="1"/>
  <c r="AA47" i="3" l="1"/>
  <c r="AA18" i="3"/>
  <c r="AA43" i="3"/>
  <c r="AA6" i="3"/>
  <c r="AA16" i="3"/>
  <c r="AA73" i="3"/>
  <c r="AA65" i="3"/>
  <c r="AA57" i="3" s="1"/>
  <c r="AA45" i="3" s="1"/>
  <c r="AA26" i="3" s="1"/>
  <c r="AA93" i="3"/>
  <c r="AA89" i="3" s="1"/>
  <c r="AA28" i="3"/>
  <c r="AA46" i="3"/>
  <c r="AA29" i="3"/>
  <c r="AA19" i="3" l="1"/>
  <c r="AA20" i="3" s="1"/>
  <c r="AA69" i="3" s="1"/>
  <c r="AA33" i="3"/>
  <c r="AA85" i="3"/>
  <c r="AA80" i="3" s="1"/>
  <c r="AA72" i="3" s="1"/>
  <c r="AA64" i="3" s="1"/>
  <c r="AA56" i="3" s="1"/>
  <c r="AA44" i="3" s="1"/>
  <c r="AA25" i="3"/>
  <c r="AA94" i="3"/>
  <c r="AA90" i="3" s="1"/>
  <c r="AA11" i="3"/>
  <c r="AA38" i="3"/>
  <c r="AA41" i="3"/>
  <c r="AA21" i="3"/>
  <c r="AA22" i="3" s="1"/>
  <c r="AA10" i="3"/>
  <c r="AA17" i="3"/>
  <c r="AA75" i="3" s="1"/>
  <c r="AA67" i="3" s="1"/>
  <c r="AA59" i="3" s="1"/>
  <c r="AA49" i="3" s="1"/>
  <c r="AA31" i="3" s="1"/>
  <c r="AA34" i="3"/>
  <c r="AA50" i="3"/>
  <c r="AA95" i="3" l="1"/>
  <c r="AA91" i="3" s="1"/>
  <c r="AA35" i="3" s="1"/>
  <c r="AA82" i="3"/>
  <c r="AA86" i="3"/>
  <c r="AA81" i="3" s="1"/>
  <c r="AA74" i="3" s="1"/>
  <c r="AA66" i="3" s="1"/>
  <c r="AA58" i="3" s="1"/>
  <c r="AA48" i="3" s="1"/>
  <c r="AA30" i="3"/>
  <c r="AA77" i="3"/>
  <c r="AA51" i="3"/>
  <c r="AA61" i="3"/>
  <c r="AA53" i="3" s="1"/>
  <c r="AA36" i="3" s="1"/>
  <c r="AA71" i="3"/>
  <c r="AA63" i="3" s="1"/>
  <c r="AA55" i="3" s="1"/>
  <c r="AA40" i="3" s="1"/>
  <c r="AA96" i="3"/>
  <c r="AA92" i="3" s="1"/>
  <c r="AA79" i="3"/>
  <c r="AA87" i="3" l="1"/>
  <c r="AA83" i="3" s="1"/>
  <c r="AA76" i="3" s="1"/>
  <c r="AA68" i="3" s="1"/>
  <c r="AA60" i="3" s="1"/>
  <c r="AA52" i="3" s="1"/>
  <c r="AA88" i="3"/>
  <c r="AA84" i="3" s="1"/>
  <c r="AA78" i="3" s="1"/>
  <c r="AA70" i="3" s="1"/>
  <c r="AA62" i="3" s="1"/>
  <c r="AA54" i="3" s="1"/>
  <c r="AA39" i="3"/>
  <c r="AA98" i="3"/>
  <c r="AA2" i="3" s="1"/>
  <c r="C251" i="2" s="1"/>
</calcChain>
</file>

<file path=xl/sharedStrings.xml><?xml version="1.0" encoding="utf-8"?>
<sst xmlns="http://schemas.openxmlformats.org/spreadsheetml/2006/main" count="468" uniqueCount="240">
  <si>
    <t>Dossier</t>
  </si>
  <si>
    <t>Date</t>
  </si>
  <si>
    <t>Phase</t>
  </si>
  <si>
    <t>Indice</t>
  </si>
  <si>
    <t>MAÎTRE D'OUVRAGE
Comédie Française</t>
  </si>
  <si>
    <t>MAÎTRE D'OEUVRE : 
    2BDM Architectes C. BOTTINEAU ACMH
    60-62 rue d'Hauteville
    75010 PARIS
    Tél : 01.42.26.84.13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</si>
  <si>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</si>
  <si>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</si>
  <si>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</si>
  <si>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</si>
  <si>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</si>
  <si>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</si>
  <si>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</si>
  <si>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</si>
  <si>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</si>
  <si>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</si>
  <si>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</si>
  <si>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</si>
  <si>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</si>
  <si>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</si>
  <si>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</si>
  <si>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</si>
  <si>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</si>
  <si>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</si>
  <si>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</si>
  <si>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</si>
  <si>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</si>
  <si>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</si>
  <si>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</si>
  <si>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</si>
  <si>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</si>
  <si>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</si>
  <si>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</si>
  <si>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</si>
  <si>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3 MENUISERIES - PARQUET</t>
  </si>
  <si>
    <t>3.&amp;</t>
  </si>
  <si>
    <t>DESCRIPTION DES TRAVAUX</t>
  </si>
  <si>
    <t>3.T</t>
  </si>
  <si>
    <t>FOYER PIERRE DUX</t>
  </si>
  <si>
    <t>MENUISERIES DE PORTES INTÉRIEURES</t>
  </si>
  <si>
    <t>Révision sur place des portes-fenêtres existantes (élévations Nord, Est et Sud)</t>
  </si>
  <si>
    <t>5.T</t>
  </si>
  <si>
    <t>5.L</t>
  </si>
  <si>
    <t xml:space="preserve">Localisation : Pour les menuiseries de portes-fenêtres existantes en élévations Nord, Est et Sud
</t>
  </si>
  <si>
    <t>1.1</t>
  </si>
  <si>
    <t>Révision sur place des portes-fenêtres existantes compris chambranles (dimensions 1,70 x 3,60 ht environ)</t>
  </si>
  <si>
    <t>9.M.Z</t>
  </si>
  <si>
    <t>9.&amp;</t>
  </si>
  <si>
    <t>1.2</t>
  </si>
  <si>
    <t>Révision sur place de la fausse-porte (dimensions 1,40 x 3,50 ht environ)</t>
  </si>
  <si>
    <t>5.&amp;</t>
  </si>
  <si>
    <t>Restitution de vitrages clairs</t>
  </si>
  <si>
    <t xml:space="preserve">Localisation : Pour les menuiseries de portes-fenêtres existantes en élévations Nord et Est
</t>
  </si>
  <si>
    <t>2.1</t>
  </si>
  <si>
    <t>Remplacement des verres miroirs des portes-fenêtres par des vitrages clairs</t>
  </si>
  <si>
    <t>4.&amp;</t>
  </si>
  <si>
    <t>PLINTHES</t>
  </si>
  <si>
    <t>Révision sur place des plinthes</t>
  </si>
  <si>
    <t xml:space="preserve">Localisation : Ensemble des plinthes menuisées du foyer Pierre Dux
</t>
  </si>
  <si>
    <t>3.1</t>
  </si>
  <si>
    <t>Révision des plinthes</t>
  </si>
  <si>
    <t>ML</t>
  </si>
  <si>
    <t>LAMBRIS D'APPUI</t>
  </si>
  <si>
    <t>Révision sur place de lambris d'appui</t>
  </si>
  <si>
    <t xml:space="preserve">Localisation : Lambris d'appui sous les grands miroirs de l'élévation Est (actuellement situés en arrière des meubles de rangement du bar)
</t>
  </si>
  <si>
    <t>4.1</t>
  </si>
  <si>
    <t>Révision des lambris d'appui sous les grands miroir de l'élévation Est</t>
  </si>
  <si>
    <t>PARQUET EN POINT DE HONGRIE</t>
  </si>
  <si>
    <t>Dépose du parquet à l'anglaise compris plinthes</t>
  </si>
  <si>
    <t>5.1</t>
  </si>
  <si>
    <t>Dépose en conservation du parquet à l'anglaise</t>
  </si>
  <si>
    <t>Dépose-repose ponctuelle de lames de parquet à point de Hongrie</t>
  </si>
  <si>
    <t xml:space="preserve">Localisation : Au droit des cinq portes-fenêtres de l'élévation Ouest, des travées de l'élévation Est et en pied de la statue de Voltaire, selon localisation de principe des pièces graphiques
</t>
  </si>
  <si>
    <t>6.1</t>
  </si>
  <si>
    <t>Dépose-repose des parquets</t>
  </si>
  <si>
    <t>6.2</t>
  </si>
  <si>
    <t>Dépose en conservation des parquets au droit des grilles de sol en laiton</t>
  </si>
  <si>
    <t>6.3</t>
  </si>
  <si>
    <t>Reprise des lambourdes dégradées et adaptations pour passages des réseaux</t>
  </si>
  <si>
    <t>FT</t>
  </si>
  <si>
    <t>Remplacement en recherche de lames de parquet dégradées</t>
  </si>
  <si>
    <t xml:space="preserve">Localisation : Parquet sur Foyer Pierre Dux
</t>
  </si>
  <si>
    <t>7.1</t>
  </si>
  <si>
    <t>Forages nécessaires dans parquets pour sorties de réseaux</t>
  </si>
  <si>
    <t>7.2</t>
  </si>
  <si>
    <t>Compléments de lames neuves (compté pour 10% de la surface totale)</t>
  </si>
  <si>
    <t>9.M.A</t>
  </si>
  <si>
    <t>Traitement de finition de l'ensemble du parquet</t>
  </si>
  <si>
    <t>8.1</t>
  </si>
  <si>
    <t>Ponçage de l'ensemble de la surface de parquet et finition ciré</t>
  </si>
  <si>
    <t>ENCADREMENTS DE MIROIRS</t>
  </si>
  <si>
    <t>Révision sur place des miroirs</t>
  </si>
  <si>
    <t xml:space="preserve">Localisation : Miroirs des élévations Est, Sud et Nord
</t>
  </si>
  <si>
    <t>9.1</t>
  </si>
  <si>
    <t>GAINES DES BUSTES</t>
  </si>
  <si>
    <t>Restauration des gaines des bustes existantes conservées</t>
  </si>
  <si>
    <t xml:space="preserve">Localisation : Gaines des bustes du Foyer Pierre Dux
</t>
  </si>
  <si>
    <t>10.1</t>
  </si>
  <si>
    <t>Restauration des gaines des bustes</t>
  </si>
  <si>
    <t>10.2</t>
  </si>
  <si>
    <t>Intégration de trappes d'accès pour implantation des boîtiers électriques</t>
  </si>
  <si>
    <t>TRAVAUX DIVERS</t>
  </si>
  <si>
    <t>Création d'une trappe technique pour passage des réseaux</t>
  </si>
  <si>
    <t xml:space="preserve">Localisation : Dans le SAS entre le foyer et la salle du comité
</t>
  </si>
  <si>
    <t>11.1</t>
  </si>
  <si>
    <t>Compris dépose de l'ancienne trappe dans le SAS entre le foyer et la salle du comité</t>
  </si>
  <si>
    <t>Dossier des ouvrages exécutés (DOE)</t>
  </si>
  <si>
    <t>12.1</t>
  </si>
  <si>
    <t>DOE</t>
  </si>
  <si>
    <t>GALERIE DES BUSTES (Option 5 : Rafraîchissement de la galerie des bustes)</t>
  </si>
  <si>
    <t xml:space="preserve"> Option</t>
  </si>
  <si>
    <t>Révision sur place des portes-fenêtres existantes (élévations Est et Sud)</t>
  </si>
  <si>
    <t xml:space="preserve">Localisation : Pour les menuiseries de portes-fenêtres existantes en élévations Est et Sud de la galerie des bustes
</t>
  </si>
  <si>
    <t>13.1</t>
  </si>
  <si>
    <t>Révision sur place de la porte-fenêtre existante compris chambranles (dimensions 1,40 x 3,60 ht environ)</t>
  </si>
  <si>
    <t>13.2</t>
  </si>
  <si>
    <t>Révision sur place des portes-fenêtres existantes compris chambranles (dimensions 1,20 x 2,00 ht environ)</t>
  </si>
  <si>
    <t xml:space="preserve">Localisation : Ensemble des plinthes menuisées de la galerie des bustes
</t>
  </si>
  <si>
    <t>14.1</t>
  </si>
  <si>
    <t xml:space="preserve">Localisation : Lambris d'appui sous les grands miroirs de l'élévation Est
</t>
  </si>
  <si>
    <t>15.1</t>
  </si>
  <si>
    <t>Révision des lambris d'appui sous les grands miroirs de l'élévation Est</t>
  </si>
  <si>
    <t>16.1</t>
  </si>
  <si>
    <t xml:space="preserve">Localisation : Parquet de la galerie des bustes
</t>
  </si>
  <si>
    <t>17.1</t>
  </si>
  <si>
    <t>9.M.B</t>
  </si>
  <si>
    <t>18.1</t>
  </si>
  <si>
    <t xml:space="preserve">Localisation : Miroirs de l'élévation Est de la galerie des bustes
</t>
  </si>
  <si>
    <t>19.1</t>
  </si>
  <si>
    <t>20.1</t>
  </si>
  <si>
    <t>RECAPITULATIF
LOT 3 MENUISERIES - PARQUET</t>
  </si>
  <si>
    <t>RECAPITULATIF DES CHAPITRES</t>
  </si>
  <si>
    <t>- MENUISERIES DE PORTES INTÉRIEURES</t>
  </si>
  <si>
    <t>- PLINTHES</t>
  </si>
  <si>
    <t>- LAMBRIS D'APPUI</t>
  </si>
  <si>
    <t>- PARQUET EN POINT DE HONGRIE</t>
  </si>
  <si>
    <t>- ENCADREMENTS DE MIROIRS</t>
  </si>
  <si>
    <t>- GAINES DES BUSTES</t>
  </si>
  <si>
    <t>- TRAVAUX DIVERS</t>
  </si>
  <si>
    <t>GALERIE DES BUSTES</t>
  </si>
  <si>
    <t>Total du lot LOT 3 MENUISERIES - PARQUET</t>
  </si>
  <si>
    <t>Total H.T. :</t>
  </si>
  <si>
    <t>Total T.V.A. (20%) :</t>
  </si>
  <si>
    <t>Total T.T.C. :</t>
  </si>
  <si>
    <t xml:space="preserve">Soit en toutes lettres TTC : </t>
  </si>
  <si>
    <t>RECAPITULATIF OPTION</t>
  </si>
  <si>
    <t xml:space="preserve"> Option 5 : Rafraîchissement de la galerie des bustes</t>
  </si>
  <si>
    <t xml:space="preserve"> 	 GALERIE DES BUSTES</t>
  </si>
  <si>
    <t>Sous-total Option 5 : Rafraîchissement de la galerie des bustes</t>
  </si>
  <si>
    <t>H.T.</t>
  </si>
  <si>
    <t>T.V.A.</t>
  </si>
  <si>
    <t>T.T.C.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</si>
  <si>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</si>
  <si>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</si>
  <si>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</si>
  <si>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</si>
  <si>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</si>
  <si>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</si>
  <si>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</si>
  <si>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</si>
  <si>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</si>
  <si>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</si>
  <si>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</si>
  <si>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</si>
  <si>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</si>
  <si>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</si>
  <si>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</si>
  <si>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</si>
  <si>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</si>
  <si>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</si>
  <si>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</si>
  <si>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</si>
  <si>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</si>
  <si>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</si>
  <si>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</si>
  <si>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</si>
  <si>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</si>
  <si>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</si>
  <si>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</si>
  <si>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</si>
  <si>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</si>
  <si>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</si>
  <si>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</si>
  <si>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PALAIS ROYAL - COMÉDIE FRANÇAISE - RESTAURATION DU FOYER PIERRE DUX</t>
  </si>
  <si>
    <t>28/07/2025</t>
  </si>
  <si>
    <t>PRO-DCE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</si>
  <si>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</si>
  <si>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</si>
  <si>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</si>
  <si>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</si>
  <si>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</si>
  <si>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</si>
  <si>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</si>
  <si>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</si>
  <si>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</si>
  <si>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</si>
  <si>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</si>
  <si>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</si>
  <si>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</si>
  <si>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DÉCOMPOSITION DU PRIX GLOBAL ET FORFAITAIRE (D.P.G.F.)</t>
  </si>
  <si>
    <t>NOTE LIMINAIRE</t>
  </si>
  <si>
    <t>PRESTATIONS A PREVOIR</t>
  </si>
  <si>
    <t>Les prestations à prévoir sont celles figurant au Cahier de Clauses Techniques Particulières (C.C.T.P.).</t>
  </si>
  <si>
    <t xml:space="preserve">Les prix sont réputés complets et incluent toutes les sujétions mentionnées soit au C.C.A.P., soit au C.C.T.P., ainsi que celles dues à la situation </t>
  </si>
  <si>
    <t>géographique des travaux ou à toute autre cause. Les prix tiennent donc compte de toutes les sujétions particulières de cette opération.</t>
  </si>
  <si>
    <t>Ils comprennent les frais découlant :</t>
  </si>
  <si>
    <t>- le relevé des ouvrages existants,</t>
  </si>
  <si>
    <t>- les prototypes et les échantillons demandés par l'architecte en chef.</t>
  </si>
  <si>
    <t xml:space="preserve">Les installations doivent être établies conformément aux règlements nationaux et locaux et aux dispositions prescrites par l'inspection du travail, </t>
  </si>
  <si>
    <t>de manière à prévenir tout accident.</t>
  </si>
  <si>
    <t>Chaque décomposition ou prix de bordereau représente une valeur complète d'ouvrage.</t>
  </si>
  <si>
    <t>CLAUSE DE NULLITE</t>
  </si>
  <si>
    <t>Les quantités indiquées dans le bordereau qui suit sont fixées par le maître d'œuvre.</t>
  </si>
  <si>
    <t>Afin de préserver la validité des offres, toute modification entraînerait la nullité de l'offre dans les cas suivants :</t>
  </si>
  <si>
    <t>- si l'entreprise groupait certains prix sous un prix unique,</t>
  </si>
  <si>
    <t>- si la page de garde et le présent préambule "NOTE LIMINAIRE" ne sont pas produit par l'entreprise à l'appui de son offre.</t>
  </si>
  <si>
    <t>Nota :</t>
  </si>
  <si>
    <t>Aucune annotation en dehors du cadre de DPGF ne pourra être prise en compte</t>
  </si>
  <si>
    <t>MODE DE METRE DES TRAVAUX</t>
  </si>
  <si>
    <t>Dans le cas de marché à prix forfaitaires (DPGF)</t>
  </si>
  <si>
    <t>Les quantités indiquées dans le bordereau de prix sont données par la maîtrise d’œuvre à titre indicatif et ne revêtent pas un caractère contractuel.</t>
  </si>
  <si>
    <t>Dans son offre, l'entreprise pourra, si elle le souhaite, modifier les quantités étant entendu que les quantités portées sur son offre seront</t>
  </si>
  <si>
    <t xml:space="preserve">considérées comme établies sous sa seule responsabilité. L'entrepreneur signalera clairement les modifications effectuées au maître d'œuvre </t>
  </si>
  <si>
    <t>dans un courrier qu'il joindra à son offre.</t>
  </si>
  <si>
    <t>OUVRAGES EN PIERRE DE TAILLE</t>
  </si>
  <si>
    <t>Dépose, fourniture, taille et pose de la pierre : au mètre cube mesuré à l'équarrissement suivant le plus petit parallélépipède rectangle circonscrit,</t>
  </si>
  <si>
    <t>les mesures prises sur l'ouvrage après taille définitive (non comprise l'épaisseur des joints verticaux et (ou) horizontaux pour les pierres en</t>
  </si>
  <si>
    <t>continuité ou superposées).</t>
  </si>
  <si>
    <t>INSTALLATIONS COMMUNES DE CHANTIER ET D'ECHAFAUDAGE</t>
  </si>
  <si>
    <t>Il ne sera accordé aucune valeur d'échafaudage pour les ouvrages situés à moins de 4,00 mètres du sol sur lequel il repose.</t>
  </si>
  <si>
    <t>Location de matériel :</t>
  </si>
  <si>
    <t>Pour éviter toute contestation ultérieure, les dates de location de matériel seront déterminées comme suit :</t>
  </si>
  <si>
    <t>Départ de la location :</t>
  </si>
  <si>
    <t>Installation terminée en totalité et réceptionnée par le maître-d'œuvre.</t>
  </si>
  <si>
    <t>Fin de la location :</t>
  </si>
  <si>
    <t>Date du compte rendu de chantier prescrivant la dépose du matériel.</t>
  </si>
  <si>
    <t>La location sera comptée par mois, tout mois commencé étant compté pour le nombre de jours écoulés depuis le début du mois.</t>
  </si>
  <si>
    <t>La valeur de location pour une journée sera égale à 1/3Oème de la valeur de location mensuelle.</t>
  </si>
  <si>
    <t>Qté
MOE</t>
  </si>
  <si>
    <t>Qté
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</si>
</sst>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[$€];[Red]\-#,##0.00\ [$€]"/>
    <numFmt numFmtId="168" formatCode="#,##0.00\ _€"/>
    <numFmt numFmtId="169" formatCode="_-* #,##0.00\ _€_-;\-* #,##0.00\ _€_-;_-* &quot;-&quot;??\ _€_-;_-@_-"/>
    <numFmt numFmtId="170" formatCode="#,##0.00\ &quot;€&quot;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7"/>
      <color rgb="FF0000FF"/>
      <name val="Arial"/>
      <family val="2"/>
    </font>
    <font>
      <b/>
      <u/>
      <sz val="12"/>
      <color rgb="FF0000FF"/>
      <name val="Arial"/>
      <family val="2"/>
    </font>
    <font>
      <b/>
      <sz val="11"/>
      <color rgb="FF0000FF"/>
      <name val="Arial"/>
      <family val="2"/>
    </font>
    <font>
      <b/>
      <sz val="10"/>
      <color rgb="FF0000FF"/>
      <name val="Arial"/>
      <family val="2"/>
    </font>
    <font>
      <sz val="11"/>
      <color rgb="FF0000FF"/>
      <name val="Calibri"/>
      <family val="2"/>
      <scheme val="minor"/>
    </font>
    <font>
      <i/>
      <sz val="8"/>
      <color rgb="FF0000FF"/>
      <name val="Arial"/>
      <family val="2"/>
    </font>
    <font>
      <sz val="6"/>
      <color rgb="FF0000FF"/>
      <name val="Arial"/>
      <family val="2"/>
    </font>
    <font>
      <b/>
      <sz val="8"/>
      <color rgb="FF0000FF"/>
      <name val="Arial"/>
      <family val="2"/>
    </font>
    <font>
      <sz val="8"/>
      <color rgb="FF0000FF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4"/>
      <name val="Calibri"/>
      <family val="2"/>
    </font>
    <font>
      <sz val="9"/>
      <name val="Calibri"/>
      <family val="2"/>
    </font>
    <font>
      <sz val="8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color rgb="FF000000"/>
      <name val="Calibri"/>
      <family val="2"/>
    </font>
    <font>
      <b/>
      <i/>
      <u/>
      <sz val="12"/>
      <name val="Calibri"/>
      <family val="2"/>
    </font>
    <font>
      <i/>
      <sz val="1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</font>
    <font>
      <u/>
      <sz val="12"/>
      <name val="Calibri"/>
      <family val="2"/>
    </font>
    <font>
      <i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28" fillId="0" borderId="0"/>
    <xf numFmtId="0" fontId="28" fillId="0" borderId="0"/>
    <xf numFmtId="0" fontId="17" fillId="0" borderId="0"/>
    <xf numFmtId="169" fontId="28" fillId="0" borderId="0" applyFont="0" applyFill="0" applyBorder="0" applyAlignment="0" applyProtection="0"/>
    <xf numFmtId="44" fontId="32" fillId="0" borderId="0" applyFont="0" applyFill="0" applyBorder="0" applyAlignment="0" applyProtection="0">
      <alignment vertical="top" wrapText="1"/>
      <protection locked="0"/>
    </xf>
    <xf numFmtId="0" fontId="39" fillId="0" borderId="0"/>
    <xf numFmtId="0" fontId="32" fillId="0" borderId="0" applyAlignment="0">
      <alignment vertical="top" wrapText="1"/>
      <protection locked="0"/>
    </xf>
  </cellStyleXfs>
  <cellXfs count="190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right" vertical="top" wrapText="1"/>
    </xf>
    <xf numFmtId="0" fontId="7" fillId="0" borderId="9" xfId="0" applyFont="1" applyBorder="1" applyAlignment="1">
      <alignment vertical="top" wrapText="1"/>
    </xf>
    <xf numFmtId="10" fontId="7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vertical="top"/>
    </xf>
    <xf numFmtId="10" fontId="7" fillId="0" borderId="11" xfId="0" applyNumberFormat="1" applyFont="1" applyBorder="1" applyAlignment="1">
      <alignment horizontal="right" vertical="top" wrapText="1"/>
    </xf>
    <xf numFmtId="10" fontId="7" fillId="0" borderId="24" xfId="0" applyNumberFormat="1" applyFont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6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0" fillId="0" borderId="0" xfId="0"/>
    <xf numFmtId="0" fontId="2" fillId="0" borderId="11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64" fontId="15" fillId="0" borderId="0" xfId="0" applyNumberFormat="1" applyFont="1" applyAlignment="1">
      <alignment horizontal="right" vertical="top" wrapText="1" indent="1"/>
    </xf>
    <xf numFmtId="164" fontId="15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horizontal="left" vertical="top" wrapText="1" indent="1"/>
    </xf>
    <xf numFmtId="0" fontId="15" fillId="0" borderId="0" xfId="0" applyFont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10" fillId="0" borderId="18" xfId="0" applyFont="1" applyBorder="1" applyAlignment="1">
      <alignment vertical="top" wrapText="1"/>
    </xf>
    <xf numFmtId="164" fontId="10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19" xfId="0" applyNumberFormat="1" applyFont="1" applyBorder="1" applyAlignment="1">
      <alignment vertical="top" wrapText="1"/>
    </xf>
    <xf numFmtId="0" fontId="10" fillId="0" borderId="20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164" fontId="10" fillId="0" borderId="21" xfId="0" applyNumberFormat="1" applyFont="1" applyBorder="1" applyAlignment="1">
      <alignment vertical="top" wrapText="1"/>
    </xf>
    <xf numFmtId="164" fontId="2" fillId="0" borderId="21" xfId="0" applyNumberFormat="1" applyFont="1" applyBorder="1" applyAlignment="1">
      <alignment vertical="top" wrapText="1"/>
    </xf>
    <xf numFmtId="164" fontId="2" fillId="0" borderId="22" xfId="0" applyNumberFormat="1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23" xfId="0" applyFont="1" applyBorder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7" fillId="0" borderId="9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3" fontId="13" fillId="0" borderId="9" xfId="0" applyNumberFormat="1" applyFont="1" applyBorder="1" applyAlignment="1">
      <alignment horizontal="center" vertical="center" wrapText="1"/>
    </xf>
    <xf numFmtId="4" fontId="13" fillId="0" borderId="9" xfId="0" applyNumberFormat="1" applyFont="1" applyBorder="1" applyAlignment="1">
      <alignment horizontal="center" vertical="center" wrapText="1"/>
    </xf>
    <xf numFmtId="3" fontId="13" fillId="0" borderId="12" xfId="0" applyNumberFormat="1" applyFont="1" applyBorder="1" applyAlignment="1" applyProtection="1">
      <alignment horizontal="center" vertical="center" wrapText="1"/>
      <protection locked="0"/>
    </xf>
    <xf numFmtId="4" fontId="13" fillId="0" borderId="12" xfId="0" applyNumberFormat="1" applyFont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8" fillId="0" borderId="1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1" fillId="0" borderId="0" xfId="0" applyFont="1" applyAlignment="1">
      <alignment vertical="top"/>
    </xf>
    <xf numFmtId="0" fontId="21" fillId="0" borderId="0" xfId="0" applyFont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/>
    <xf numFmtId="0" fontId="23" fillId="0" borderId="11" xfId="0" applyFont="1" applyBorder="1" applyAlignment="1">
      <alignment horizontal="center" vertical="center" wrapText="1"/>
    </xf>
    <xf numFmtId="0" fontId="23" fillId="0" borderId="11" xfId="0" applyFont="1" applyBorder="1" applyAlignment="1">
      <alignment vertical="top" wrapText="1"/>
    </xf>
    <xf numFmtId="0" fontId="24" fillId="0" borderId="11" xfId="0" applyFont="1" applyBorder="1" applyAlignment="1">
      <alignment horizontal="center" vertical="center" wrapText="1"/>
    </xf>
    <xf numFmtId="0" fontId="25" fillId="0" borderId="0" xfId="0" applyFont="1" applyAlignment="1">
      <alignment vertical="top" wrapText="1"/>
    </xf>
    <xf numFmtId="0" fontId="22" fillId="0" borderId="0" xfId="0" applyFont="1"/>
    <xf numFmtId="0" fontId="26" fillId="0" borderId="11" xfId="0" applyFont="1" applyBorder="1" applyAlignment="1">
      <alignment horizontal="center" vertical="center" wrapText="1"/>
    </xf>
    <xf numFmtId="0" fontId="26" fillId="0" borderId="11" xfId="0" applyFont="1" applyBorder="1" applyAlignment="1">
      <alignment vertical="top" wrapText="1"/>
    </xf>
    <xf numFmtId="0" fontId="25" fillId="0" borderId="9" xfId="0" applyFont="1" applyBorder="1" applyAlignment="1">
      <alignment horizontal="center" vertical="center" wrapText="1"/>
    </xf>
    <xf numFmtId="3" fontId="25" fillId="0" borderId="9" xfId="0" applyNumberFormat="1" applyFont="1" applyBorder="1" applyAlignment="1">
      <alignment horizontal="center" vertical="center" wrapText="1"/>
    </xf>
    <xf numFmtId="3" fontId="25" fillId="0" borderId="12" xfId="0" applyNumberFormat="1" applyFont="1" applyBorder="1" applyAlignment="1" applyProtection="1">
      <alignment horizontal="center" vertical="center" wrapText="1"/>
      <protection locked="0"/>
    </xf>
    <xf numFmtId="4" fontId="25" fillId="0" borderId="12" xfId="0" applyNumberFormat="1" applyFont="1" applyBorder="1" applyAlignment="1" applyProtection="1">
      <alignment horizontal="center" vertical="center" wrapText="1"/>
      <protection locked="0"/>
    </xf>
    <xf numFmtId="4" fontId="26" fillId="0" borderId="9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4" fontId="25" fillId="0" borderId="9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164" fontId="27" fillId="0" borderId="0" xfId="0" applyNumberFormat="1" applyFont="1" applyAlignment="1">
      <alignment vertical="top" wrapText="1"/>
    </xf>
    <xf numFmtId="0" fontId="25" fillId="0" borderId="0" xfId="0" applyFont="1" applyAlignment="1">
      <alignment vertical="top" wrapText="1"/>
    </xf>
    <xf numFmtId="164" fontId="25" fillId="0" borderId="0" xfId="0" applyNumberFormat="1" applyFont="1" applyAlignment="1">
      <alignment horizontal="right" vertical="top" wrapText="1"/>
    </xf>
    <xf numFmtId="0" fontId="27" fillId="0" borderId="0" xfId="0" applyFont="1" applyAlignment="1">
      <alignment vertical="top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right" vertical="top" wrapText="1"/>
    </xf>
    <xf numFmtId="0" fontId="29" fillId="0" borderId="1" xfId="1" applyFont="1" applyBorder="1" applyAlignment="1">
      <alignment horizontal="left"/>
    </xf>
    <xf numFmtId="0" fontId="29" fillId="0" borderId="2" xfId="1" applyFont="1" applyBorder="1" applyAlignment="1">
      <alignment horizontal="left"/>
    </xf>
    <xf numFmtId="0" fontId="29" fillId="0" borderId="2" xfId="1" applyFont="1" applyBorder="1" applyAlignment="1">
      <alignment horizontal="center"/>
    </xf>
    <xf numFmtId="168" fontId="29" fillId="0" borderId="2" xfId="1" applyNumberFormat="1" applyFont="1" applyBorder="1" applyAlignment="1">
      <alignment horizontal="center"/>
    </xf>
    <xf numFmtId="168" fontId="29" fillId="0" borderId="3" xfId="1" applyNumberFormat="1" applyFont="1" applyBorder="1" applyAlignment="1">
      <alignment horizontal="center"/>
    </xf>
    <xf numFmtId="0" fontId="29" fillId="0" borderId="0" xfId="1" applyFont="1" applyAlignment="1">
      <alignment horizontal="left" vertical="center"/>
    </xf>
    <xf numFmtId="0" fontId="30" fillId="0" borderId="25" xfId="2" applyFont="1" applyBorder="1" applyAlignment="1">
      <alignment horizontal="center" vertical="center"/>
    </xf>
    <xf numFmtId="0" fontId="30" fillId="0" borderId="26" xfId="2" applyFont="1" applyBorder="1" applyAlignment="1">
      <alignment horizontal="center" vertical="center"/>
    </xf>
    <xf numFmtId="0" fontId="30" fillId="0" borderId="27" xfId="2" applyFont="1" applyBorder="1" applyAlignment="1">
      <alignment horizontal="center" vertical="center"/>
    </xf>
    <xf numFmtId="0" fontId="29" fillId="0" borderId="0" xfId="3" applyFont="1" applyAlignment="1">
      <alignment vertical="center"/>
    </xf>
    <xf numFmtId="0" fontId="29" fillId="0" borderId="4" xfId="3" applyFont="1" applyBorder="1" applyAlignment="1">
      <alignment vertical="center"/>
    </xf>
    <xf numFmtId="0" fontId="31" fillId="0" borderId="0" xfId="1" applyFont="1" applyAlignment="1">
      <alignment horizontal="center" vertical="center"/>
    </xf>
    <xf numFmtId="0" fontId="29" fillId="0" borderId="0" xfId="1" applyFont="1" applyAlignment="1">
      <alignment vertical="center"/>
    </xf>
    <xf numFmtId="2" fontId="29" fillId="0" borderId="0" xfId="1" applyNumberFormat="1" applyFont="1" applyAlignment="1">
      <alignment vertical="center"/>
    </xf>
    <xf numFmtId="0" fontId="29" fillId="0" borderId="0" xfId="1" applyFont="1" applyAlignment="1">
      <alignment horizontal="center" vertical="center"/>
    </xf>
    <xf numFmtId="169" fontId="29" fillId="0" borderId="0" xfId="4" applyFont="1" applyFill="1" applyBorder="1" applyAlignment="1">
      <alignment horizontal="center" vertical="center"/>
    </xf>
    <xf numFmtId="44" fontId="29" fillId="0" borderId="0" xfId="5" applyFont="1" applyFill="1" applyBorder="1" applyAlignment="1" applyProtection="1">
      <alignment horizontal="center" vertical="center"/>
    </xf>
    <xf numFmtId="44" fontId="29" fillId="0" borderId="5" xfId="5" applyFont="1" applyFill="1" applyBorder="1" applyAlignment="1" applyProtection="1">
      <alignment horizontal="center" vertical="center"/>
    </xf>
    <xf numFmtId="0" fontId="33" fillId="0" borderId="4" xfId="1" applyFont="1" applyBorder="1"/>
    <xf numFmtId="0" fontId="34" fillId="0" borderId="0" xfId="1" applyFont="1"/>
    <xf numFmtId="0" fontId="35" fillId="0" borderId="0" xfId="1" applyFont="1"/>
    <xf numFmtId="170" fontId="35" fillId="0" borderId="0" xfId="1" applyNumberFormat="1" applyFont="1"/>
    <xf numFmtId="170" fontId="35" fillId="0" borderId="5" xfId="1" applyNumberFormat="1" applyFont="1" applyBorder="1"/>
    <xf numFmtId="0" fontId="1" fillId="0" borderId="0" xfId="3" applyFont="1"/>
    <xf numFmtId="0" fontId="34" fillId="0" borderId="4" xfId="1" applyFont="1" applyBorder="1"/>
    <xf numFmtId="0" fontId="34" fillId="0" borderId="4" xfId="1" quotePrefix="1" applyFont="1" applyBorder="1"/>
    <xf numFmtId="0" fontId="36" fillId="0" borderId="4" xfId="3" applyFont="1" applyBorder="1" applyAlignment="1">
      <alignment horizontal="left" vertical="center"/>
    </xf>
    <xf numFmtId="0" fontId="37" fillId="0" borderId="4" xfId="1" applyFont="1" applyBorder="1"/>
    <xf numFmtId="0" fontId="38" fillId="0" borderId="0" xfId="1" applyFont="1"/>
    <xf numFmtId="0" fontId="40" fillId="0" borderId="4" xfId="6" applyFont="1" applyBorder="1"/>
    <xf numFmtId="0" fontId="1" fillId="0" borderId="0" xfId="3" applyFont="1" applyAlignment="1">
      <alignment vertical="center"/>
    </xf>
    <xf numFmtId="0" fontId="40" fillId="0" borderId="0" xfId="1" applyFont="1" applyAlignment="1">
      <alignment vertical="center"/>
    </xf>
    <xf numFmtId="0" fontId="41" fillId="0" borderId="4" xfId="3" applyFont="1" applyBorder="1" applyAlignment="1">
      <alignment horizontal="left" vertical="center"/>
    </xf>
    <xf numFmtId="0" fontId="42" fillId="0" borderId="4" xfId="3" applyFont="1" applyBorder="1" applyAlignment="1">
      <alignment horizontal="left" vertical="center"/>
    </xf>
    <xf numFmtId="0" fontId="43" fillId="0" borderId="0" xfId="1" applyFont="1" applyAlignment="1">
      <alignment vertical="center"/>
    </xf>
    <xf numFmtId="170" fontId="34" fillId="0" borderId="0" xfId="1" applyNumberFormat="1" applyFont="1"/>
    <xf numFmtId="170" fontId="34" fillId="0" borderId="5" xfId="1" applyNumberFormat="1" applyFont="1" applyBorder="1"/>
    <xf numFmtId="0" fontId="34" fillId="0" borderId="4" xfId="1" applyFont="1" applyBorder="1" applyAlignment="1">
      <alignment vertical="center"/>
    </xf>
    <xf numFmtId="0" fontId="34" fillId="0" borderId="0" xfId="1" applyFont="1" applyAlignment="1">
      <alignment vertical="center"/>
    </xf>
    <xf numFmtId="0" fontId="34" fillId="0" borderId="5" xfId="1" applyFont="1" applyBorder="1" applyAlignment="1">
      <alignment vertical="center"/>
    </xf>
    <xf numFmtId="0" fontId="44" fillId="0" borderId="4" xfId="1" applyFont="1" applyBorder="1"/>
    <xf numFmtId="0" fontId="45" fillId="0" borderId="0" xfId="1" applyFont="1"/>
    <xf numFmtId="0" fontId="45" fillId="0" borderId="4" xfId="1" applyFont="1" applyBorder="1"/>
    <xf numFmtId="0" fontId="40" fillId="0" borderId="6" xfId="6" applyFont="1" applyBorder="1"/>
    <xf numFmtId="0" fontId="34" fillId="0" borderId="7" xfId="1" applyFont="1" applyBorder="1"/>
    <xf numFmtId="0" fontId="40" fillId="0" borderId="7" xfId="6" applyFont="1" applyBorder="1"/>
    <xf numFmtId="0" fontId="35" fillId="0" borderId="7" xfId="1" applyFont="1" applyBorder="1"/>
    <xf numFmtId="170" fontId="35" fillId="0" borderId="7" xfId="1" applyNumberFormat="1" applyFont="1" applyBorder="1"/>
    <xf numFmtId="170" fontId="35" fillId="0" borderId="8" xfId="1" applyNumberFormat="1" applyFont="1" applyBorder="1"/>
    <xf numFmtId="0" fontId="29" fillId="0" borderId="0" xfId="7" applyFont="1" applyAlignment="1" applyProtection="1">
      <alignment vertical="center"/>
    </xf>
    <xf numFmtId="44" fontId="29" fillId="0" borderId="0" xfId="7" applyNumberFormat="1" applyFont="1" applyAlignment="1" applyProtection="1">
      <alignment vertical="center"/>
    </xf>
    <xf numFmtId="44" fontId="29" fillId="0" borderId="0" xfId="7" applyNumberFormat="1" applyFont="1" applyAlignment="1" applyProtection="1">
      <alignment horizontal="center" vertical="center"/>
    </xf>
    <xf numFmtId="4" fontId="29" fillId="0" borderId="0" xfId="3" applyNumberFormat="1" applyFont="1" applyAlignment="1">
      <alignment vertical="center"/>
    </xf>
  </cellXfs>
  <cellStyles count="8">
    <cellStyle name="Milliers 2 2" xfId="4" xr:uid="{90475AB3-85CA-4ED6-B628-B5BAA1FE9866}"/>
    <cellStyle name="Monétaire 2 3" xfId="5" xr:uid="{C98A7D22-19B5-4062-A673-4039A9B9E00A}"/>
    <cellStyle name="Normal" xfId="0" builtinId="0"/>
    <cellStyle name="Normal 2 2" xfId="1" xr:uid="{D181EF0C-0778-4430-B910-9E3256BC55F1}"/>
    <cellStyle name="Normal 2 4 2" xfId="2" xr:uid="{C0BDC16C-4E5B-46BA-89A5-74301CC71F3F}"/>
    <cellStyle name="Normal 3 3" xfId="7" xr:uid="{B14AC33D-547E-4191-80FC-27229C15D4F0}"/>
    <cellStyle name="Normal 6 2" xfId="6" xr:uid="{97F01FD5-0F4D-467C-AAC2-1069A90D6632}"/>
    <cellStyle name="Normal 7" xfId="3" xr:uid="{5A88A0A2-B6C1-4351-9C4F-C407D1136B2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376238</xdr:colOff>
      <xdr:row>27</xdr:row>
      <xdr:rowOff>0</xdr:rowOff>
    </xdr:from>
    <xdr:to>
      <xdr:col>7</xdr:col>
      <xdr:colOff>588486</xdr:colOff>
      <xdr:row>44</xdr:row>
      <xdr:rowOff>114043</xdr:rowOff>
    </xdr:to>
    <xdr:pic>
      <xdr:nvPicPr>
        <xdr:cNvPr id="2" name="Picture 1" descr="{23744e62-cadb-4184-825b-51300c71edfa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00413" y="3086100"/>
          <a:ext cx="2860199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71438</xdr:colOff>
      <xdr:row>77</xdr:row>
      <xdr:rowOff>47625</xdr:rowOff>
    </xdr:from>
    <xdr:to>
      <xdr:col>1</xdr:col>
      <xdr:colOff>599745</xdr:colOff>
      <xdr:row>83</xdr:row>
      <xdr:rowOff>60325</xdr:rowOff>
    </xdr:to>
    <xdr:pic>
      <xdr:nvPicPr>
        <xdr:cNvPr id="3" name="Picture 2" descr="{1876daf8-124c-4165-952d-779f465b28e7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963" y="8848725"/>
          <a:ext cx="528307" cy="6985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R:\75%20-%20Paris\7&#176;\ECOLE%20MILITAIRE\B&#226;timents%20008%20et%20009\Z-21053-ECOLE%20GUERRE%20CLOS%20COUV\04%20-%20DCE\07%20-%20Rendu%2020250218%20FINALE\Pi&#232;ces%20de%20consultation\LOT%2005%20MA&#199;ONNERIE%20-%20PIERRE%20DE%20TAILLE%20MH\DPGF%20-%20LOT%2005%20MA&#199;ONNERIE%20-%20PIERRE%20DE%20TAILLE%20MH.xlsx" TargetMode="External"/><Relationship Id="rId2" Type="http://schemas.microsoft.com/office/2019/04/relationships/externalLinkLongPath" Target="/75%20-%20Paris/7&#176;/ECOLE%20MILITAIRE/B&#226;timents%20008%20et%20009/Z-21053-ECOLE%20GUERRE%20CLOS%20COUV/04%20-%20DCE/07%20-%20Rendu%2020250218%20FINALE/Pi&#232;ces%20de%20consultation/LOT%2005%20MA&#199;ONNERIE%20-%20PIERRE%20DE%20TAILLE%20MH/DPGF%20-%20LOT%2005%20MA&#199;ONNERIE%20-%20PIERRE%20DE%20TAILLE%20MH.xlsx?04F435DC" TargetMode="External"/><Relationship Id="rId1" Type="http://schemas.openxmlformats.org/officeDocument/2006/relationships/externalLinkPath" Target="file:///\\04F435DC\DPGF%20-%20LOT%2005%20MA&#199;ONNERIE%20-%20PIERRE%20DE%20TAILLE%20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vadeECL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Minute%20RDC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bdm-srv\Economistes\Adouble\T&#233;l&#233;travail\Calvel\Beffroi%20de%20Dreux\MinutesB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Page de garde"/>
      <sheetName val="Note liminaire"/>
      <sheetName val="Paramètres"/>
      <sheetName val="Version"/>
      <sheetName val="DPGF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no TF"/>
      <sheetName val="ED Maç VC"/>
      <sheetName val="ED Maç BC"/>
      <sheetName val="ED Maç Ch et Ab"/>
      <sheetName val="ED Maç Var. sol"/>
      <sheetName val="ED Maç Opt 1"/>
      <sheetName val="ED Sculp Chapit"/>
      <sheetName val="ED Chb VC"/>
      <sheetName val="ED Chb BC"/>
      <sheetName val="ED Chb Ch et Ab"/>
      <sheetName val="ED Men VC"/>
      <sheetName val="ED Men BC"/>
      <sheetName val="ED Men Ch et Ab"/>
      <sheetName val="ED Déc VC"/>
      <sheetName val="ED Déc BC"/>
      <sheetName val="ED Déc Ch et Ab"/>
      <sheetName val="Récap. Tx"/>
      <sheetName val="Récap. Tx + Hon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 RDCA"/>
      <sheetName val="Minute%20RDCA.xls"/>
      <sheetName val="Minute RDCA.xls"/>
      <sheetName val="Entête"/>
      <sheetName val="02PRESCHTF"/>
      <sheetName val="02TRIBCOMMTF"/>
      <sheetName val="02TRIBCIVILTF"/>
      <sheetName val="02PALAISEST TF"/>
      <sheetName val="02PASPERDUSTF "/>
      <sheetName val="02PALAISOUEST TF"/>
      <sheetName val="02SALLE DOREETF"/>
      <sheetName val="021EREPRESIDENCETF"/>
      <sheetName val="02BATXVIIITO1"/>
      <sheetName val="02TOURNELLETO1"/>
      <sheetName val="02TRIBCIVILTO2"/>
      <sheetName val="RÉCAP"/>
      <sheetName val="Minute_RDCA"/>
      <sheetName val="Minute_RDCA_xls"/>
      <sheetName val="Minute%20RDCA_xls"/>
      <sheetName val="Minute_RDCA1"/>
    </sheetNames>
    <definedNames>
      <definedName name="AfficherFormule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sBD"/>
      <sheetName val="MinutesBD.xls"/>
    </sheetNames>
    <definedNames>
      <definedName name="Module1.AfficherFormule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topLeftCell="A46" workbookViewId="0">
      <selection activeCell="K74" sqref="K74"/>
    </sheetView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23"/>
      <c r="F2" s="23"/>
      <c r="G2" s="23"/>
      <c r="H2" s="23"/>
      <c r="I2" s="8"/>
    </row>
    <row r="3" spans="2:9" ht="9" customHeight="1" x14ac:dyDescent="0.25">
      <c r="B3" s="5"/>
      <c r="C3" s="6"/>
      <c r="D3" s="7"/>
      <c r="E3" s="23"/>
      <c r="F3" s="23"/>
      <c r="G3" s="23"/>
      <c r="H3" s="23"/>
      <c r="I3" s="8"/>
    </row>
    <row r="4" spans="2:9" ht="9" customHeight="1" x14ac:dyDescent="0.25">
      <c r="B4" s="5"/>
      <c r="C4" s="6"/>
      <c r="D4" s="7"/>
      <c r="E4" s="23"/>
      <c r="F4" s="23"/>
      <c r="G4" s="23"/>
      <c r="H4" s="23"/>
      <c r="I4" s="8"/>
    </row>
    <row r="5" spans="2:9" ht="9" customHeight="1" x14ac:dyDescent="0.25">
      <c r="B5" s="5"/>
      <c r="C5" s="6"/>
      <c r="D5" s="7"/>
      <c r="E5" s="23"/>
      <c r="F5" s="23"/>
      <c r="G5" s="23"/>
      <c r="H5" s="23"/>
      <c r="I5" s="8"/>
    </row>
    <row r="6" spans="2:9" ht="9" customHeight="1" x14ac:dyDescent="0.25">
      <c r="B6" s="5"/>
      <c r="C6" s="6"/>
      <c r="D6" s="7"/>
      <c r="E6" s="23"/>
      <c r="F6" s="23"/>
      <c r="G6" s="23"/>
      <c r="H6" s="23"/>
      <c r="I6" s="8"/>
    </row>
    <row r="7" spans="2:9" ht="9" customHeight="1" x14ac:dyDescent="0.25">
      <c r="B7" s="5"/>
      <c r="C7" s="6"/>
      <c r="D7" s="7"/>
      <c r="E7" s="23"/>
      <c r="F7" s="23"/>
      <c r="G7" s="23"/>
      <c r="H7" s="23"/>
      <c r="I7" s="8"/>
    </row>
    <row r="8" spans="2:9" ht="9" customHeight="1" x14ac:dyDescent="0.25">
      <c r="B8" s="5"/>
      <c r="C8" s="6"/>
      <c r="D8" s="7"/>
      <c r="E8" s="23"/>
      <c r="F8" s="23"/>
      <c r="G8" s="23"/>
      <c r="H8" s="23"/>
      <c r="I8" s="8"/>
    </row>
    <row r="9" spans="2:9" ht="9" customHeight="1" x14ac:dyDescent="0.25">
      <c r="B9" s="5"/>
      <c r="C9" s="6"/>
      <c r="D9" s="7"/>
      <c r="E9" s="23"/>
      <c r="F9" s="23"/>
      <c r="G9" s="23"/>
      <c r="H9" s="23"/>
      <c r="I9" s="8"/>
    </row>
    <row r="10" spans="2:9" ht="9" customHeight="1" x14ac:dyDescent="0.25">
      <c r="B10" s="5"/>
      <c r="C10" s="6"/>
      <c r="D10" s="7"/>
      <c r="E10" s="23"/>
      <c r="F10" s="23"/>
      <c r="G10" s="23"/>
      <c r="H10" s="23"/>
      <c r="I10" s="8"/>
    </row>
    <row r="11" spans="2:9" ht="9" customHeight="1" x14ac:dyDescent="0.25">
      <c r="B11" s="5"/>
      <c r="C11" s="6"/>
      <c r="D11" s="7"/>
      <c r="E11" s="24" t="str">
        <f>IF(Paramètres!C5&lt;&gt;"",Paramètres!C5,"")</f>
        <v>PALAIS ROYAL - COMÉDIE FRANÇAISE - RESTAURATION DU FOYER PIERRE DUX</v>
      </c>
      <c r="F11" s="24"/>
      <c r="G11" s="24"/>
      <c r="H11" s="24"/>
      <c r="I11" s="8"/>
    </row>
    <row r="12" spans="2:9" ht="9" customHeight="1" x14ac:dyDescent="0.25">
      <c r="B12" s="5"/>
      <c r="C12" s="6"/>
      <c r="D12" s="7"/>
      <c r="E12" s="24"/>
      <c r="F12" s="24"/>
      <c r="G12" s="24"/>
      <c r="H12" s="24"/>
      <c r="I12" s="8"/>
    </row>
    <row r="13" spans="2:9" ht="9" customHeight="1" x14ac:dyDescent="0.25">
      <c r="B13" s="5"/>
      <c r="C13" s="6"/>
      <c r="D13" s="7"/>
      <c r="E13" s="24"/>
      <c r="F13" s="24"/>
      <c r="G13" s="24"/>
      <c r="H13" s="24"/>
      <c r="I13" s="8"/>
    </row>
    <row r="14" spans="2:9" ht="9" customHeight="1" x14ac:dyDescent="0.25">
      <c r="B14" s="5"/>
      <c r="C14" s="6"/>
      <c r="D14" s="7"/>
      <c r="E14" s="24"/>
      <c r="F14" s="24"/>
      <c r="G14" s="24"/>
      <c r="H14" s="24"/>
      <c r="I14" s="8"/>
    </row>
    <row r="15" spans="2:9" ht="9" customHeight="1" x14ac:dyDescent="0.25">
      <c r="B15" s="5"/>
      <c r="C15" s="6"/>
      <c r="D15" s="7"/>
      <c r="E15" s="24"/>
      <c r="F15" s="24"/>
      <c r="G15" s="24"/>
      <c r="H15" s="24"/>
      <c r="I15" s="8"/>
    </row>
    <row r="16" spans="2:9" ht="9" customHeight="1" x14ac:dyDescent="0.25">
      <c r="B16" s="5"/>
      <c r="C16" s="6"/>
      <c r="D16" s="7"/>
      <c r="E16" s="24"/>
      <c r="F16" s="24"/>
      <c r="G16" s="24"/>
      <c r="H16" s="24"/>
      <c r="I16" s="8"/>
    </row>
    <row r="17" spans="2:9" ht="9" customHeight="1" x14ac:dyDescent="0.25">
      <c r="B17" s="5"/>
      <c r="C17" s="6"/>
      <c r="D17" s="7"/>
      <c r="E17" s="24"/>
      <c r="F17" s="24"/>
      <c r="G17" s="24"/>
      <c r="H17" s="24"/>
      <c r="I17" s="8"/>
    </row>
    <row r="18" spans="2:9" ht="9" customHeight="1" x14ac:dyDescent="0.25">
      <c r="B18" s="5"/>
      <c r="C18" s="6"/>
      <c r="D18" s="7"/>
      <c r="E18" s="24"/>
      <c r="F18" s="24"/>
      <c r="G18" s="24"/>
      <c r="H18" s="24"/>
      <c r="I18" s="8"/>
    </row>
    <row r="19" spans="2:9" ht="9" customHeight="1" x14ac:dyDescent="0.25">
      <c r="B19" s="5"/>
      <c r="C19" s="6"/>
      <c r="D19" s="7"/>
      <c r="E19" s="24"/>
      <c r="F19" s="24"/>
      <c r="G19" s="24"/>
      <c r="H19" s="24"/>
      <c r="I19" s="8"/>
    </row>
    <row r="20" spans="2:9" ht="9" customHeight="1" x14ac:dyDescent="0.25">
      <c r="B20" s="5"/>
      <c r="C20" s="6"/>
      <c r="D20" s="7"/>
      <c r="E20" s="24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24"/>
      <c r="G20" s="24"/>
      <c r="H20" s="24"/>
      <c r="I20" s="8"/>
    </row>
    <row r="21" spans="2:9" ht="9" customHeight="1" x14ac:dyDescent="0.25">
      <c r="B21" s="5"/>
      <c r="C21" s="6"/>
      <c r="D21" s="7"/>
      <c r="E21" s="24"/>
      <c r="F21" s="24"/>
      <c r="G21" s="24"/>
      <c r="H21" s="24"/>
      <c r="I21" s="8"/>
    </row>
    <row r="22" spans="2:9" ht="9" customHeight="1" x14ac:dyDescent="0.25">
      <c r="B22" s="5"/>
      <c r="C22" s="6"/>
      <c r="D22" s="7"/>
      <c r="E22" s="24"/>
      <c r="F22" s="24"/>
      <c r="G22" s="24"/>
      <c r="H22" s="24"/>
      <c r="I22" s="8"/>
    </row>
    <row r="23" spans="2:9" ht="9" customHeight="1" x14ac:dyDescent="0.25">
      <c r="B23" s="5"/>
      <c r="C23" s="6"/>
      <c r="D23" s="7"/>
      <c r="E23" s="24"/>
      <c r="F23" s="24"/>
      <c r="G23" s="24"/>
      <c r="H23" s="24"/>
      <c r="I23" s="8"/>
    </row>
    <row r="24" spans="2:9" ht="9" customHeight="1" x14ac:dyDescent="0.25">
      <c r="B24" s="5"/>
      <c r="C24" s="6"/>
      <c r="D24" s="7"/>
      <c r="E24" s="24"/>
      <c r="F24" s="24"/>
      <c r="G24" s="24"/>
      <c r="H24" s="24"/>
      <c r="I24" s="8"/>
    </row>
    <row r="25" spans="2:9" ht="9" customHeight="1" x14ac:dyDescent="0.25">
      <c r="B25" s="5"/>
      <c r="C25" s="6"/>
      <c r="D25" s="7"/>
      <c r="E25" s="24"/>
      <c r="F25" s="24"/>
      <c r="G25" s="24"/>
      <c r="H25" s="24"/>
      <c r="I25" s="8"/>
    </row>
    <row r="26" spans="2:9" ht="9" customHeight="1" x14ac:dyDescent="0.25">
      <c r="B26" s="5"/>
      <c r="C26" s="6"/>
      <c r="D26" s="7"/>
      <c r="E26" s="24"/>
      <c r="F26" s="24"/>
      <c r="G26" s="24"/>
      <c r="H26" s="24"/>
      <c r="I26" s="8"/>
    </row>
    <row r="27" spans="2:9" ht="9" customHeight="1" x14ac:dyDescent="0.25">
      <c r="B27" s="5"/>
      <c r="C27" s="6"/>
      <c r="D27" s="7"/>
      <c r="E27" s="24"/>
      <c r="F27" s="24"/>
      <c r="G27" s="24"/>
      <c r="H27" s="24"/>
      <c r="I27" s="8"/>
    </row>
    <row r="28" spans="2:9" ht="9" customHeight="1" x14ac:dyDescent="0.25">
      <c r="B28" s="5"/>
      <c r="C28" s="6"/>
      <c r="D28" s="7"/>
      <c r="E28" s="23"/>
      <c r="F28" s="23"/>
      <c r="G28" s="23"/>
      <c r="H28" s="23"/>
      <c r="I28" s="8"/>
    </row>
    <row r="29" spans="2:9" ht="9" customHeight="1" x14ac:dyDescent="0.25">
      <c r="B29" s="5"/>
      <c r="C29" s="6"/>
      <c r="D29" s="7"/>
      <c r="E29" s="23"/>
      <c r="F29" s="23"/>
      <c r="G29" s="23"/>
      <c r="H29" s="23"/>
      <c r="I29" s="8"/>
    </row>
    <row r="30" spans="2:9" ht="9" customHeight="1" x14ac:dyDescent="0.25">
      <c r="B30" s="5"/>
      <c r="C30" s="6"/>
      <c r="D30" s="7"/>
      <c r="E30" s="23"/>
      <c r="F30" s="23"/>
      <c r="G30" s="23"/>
      <c r="H30" s="23"/>
      <c r="I30" s="8"/>
    </row>
    <row r="31" spans="2:9" ht="9" customHeight="1" x14ac:dyDescent="0.25">
      <c r="B31" s="5"/>
      <c r="C31" s="6"/>
      <c r="D31" s="7"/>
      <c r="E31" s="23"/>
      <c r="F31" s="23"/>
      <c r="G31" s="23"/>
      <c r="H31" s="23"/>
      <c r="I31" s="8"/>
    </row>
    <row r="32" spans="2:9" ht="9" customHeight="1" x14ac:dyDescent="0.25">
      <c r="B32" s="5"/>
      <c r="C32" s="6"/>
      <c r="D32" s="7"/>
      <c r="E32" s="23"/>
      <c r="F32" s="23"/>
      <c r="G32" s="23"/>
      <c r="H32" s="23"/>
      <c r="I32" s="8"/>
    </row>
    <row r="33" spans="2:9" ht="9" customHeight="1" x14ac:dyDescent="0.25">
      <c r="B33" s="5"/>
      <c r="C33" s="6"/>
      <c r="D33" s="7"/>
      <c r="E33" s="23"/>
      <c r="F33" s="23"/>
      <c r="G33" s="23"/>
      <c r="H33" s="23"/>
      <c r="I33" s="8"/>
    </row>
    <row r="34" spans="2:9" ht="9" customHeight="1" x14ac:dyDescent="0.25">
      <c r="B34" s="5"/>
      <c r="C34" s="6"/>
      <c r="D34" s="7"/>
      <c r="E34" s="23"/>
      <c r="F34" s="23"/>
      <c r="G34" s="23"/>
      <c r="H34" s="23"/>
      <c r="I34" s="8"/>
    </row>
    <row r="35" spans="2:9" ht="9" customHeight="1" x14ac:dyDescent="0.25">
      <c r="B35" s="5"/>
      <c r="C35" s="6"/>
      <c r="D35" s="7"/>
      <c r="E35" s="23"/>
      <c r="F35" s="23"/>
      <c r="G35" s="23"/>
      <c r="H35" s="23"/>
      <c r="I35" s="8"/>
    </row>
    <row r="36" spans="2:9" ht="9" customHeight="1" x14ac:dyDescent="0.25">
      <c r="B36" s="5"/>
      <c r="C36" s="6"/>
      <c r="D36" s="7"/>
      <c r="E36" s="23"/>
      <c r="F36" s="23"/>
      <c r="G36" s="23"/>
      <c r="H36" s="23"/>
      <c r="I36" s="8"/>
    </row>
    <row r="37" spans="2:9" ht="9" customHeight="1" x14ac:dyDescent="0.25">
      <c r="B37" s="5"/>
      <c r="C37" s="6"/>
      <c r="D37" s="7"/>
      <c r="E37" s="23"/>
      <c r="F37" s="23"/>
      <c r="G37" s="23"/>
      <c r="H37" s="23"/>
      <c r="I37" s="8"/>
    </row>
    <row r="38" spans="2:9" ht="9" customHeight="1" x14ac:dyDescent="0.25">
      <c r="B38" s="5"/>
      <c r="C38" s="6"/>
      <c r="D38" s="7"/>
      <c r="E38" s="23"/>
      <c r="F38" s="23"/>
      <c r="G38" s="23"/>
      <c r="H38" s="23"/>
      <c r="I38" s="8"/>
    </row>
    <row r="39" spans="2:9" ht="9" customHeight="1" x14ac:dyDescent="0.25">
      <c r="B39" s="5"/>
      <c r="C39" s="6"/>
      <c r="D39" s="7"/>
      <c r="E39" s="23"/>
      <c r="F39" s="23"/>
      <c r="G39" s="23"/>
      <c r="H39" s="23"/>
      <c r="I39" s="8"/>
    </row>
    <row r="40" spans="2:9" ht="9" customHeight="1" x14ac:dyDescent="0.25">
      <c r="B40" s="5"/>
      <c r="C40" s="6"/>
      <c r="D40" s="7"/>
      <c r="E40" s="23"/>
      <c r="F40" s="23"/>
      <c r="G40" s="23"/>
      <c r="H40" s="23"/>
      <c r="I40" s="8"/>
    </row>
    <row r="41" spans="2:9" ht="9" customHeight="1" x14ac:dyDescent="0.25">
      <c r="B41" s="5"/>
      <c r="C41" s="6"/>
      <c r="D41" s="7"/>
      <c r="E41" s="23"/>
      <c r="F41" s="23"/>
      <c r="G41" s="23"/>
      <c r="H41" s="23"/>
      <c r="I41" s="8"/>
    </row>
    <row r="42" spans="2:9" ht="9" customHeight="1" x14ac:dyDescent="0.25">
      <c r="B42" s="5"/>
      <c r="C42" s="6"/>
      <c r="D42" s="7"/>
      <c r="E42" s="23"/>
      <c r="F42" s="23"/>
      <c r="G42" s="23"/>
      <c r="H42" s="23"/>
      <c r="I42" s="8"/>
    </row>
    <row r="43" spans="2:9" ht="9" customHeight="1" x14ac:dyDescent="0.25">
      <c r="B43" s="5"/>
      <c r="C43" s="6"/>
      <c r="D43" s="7"/>
      <c r="E43" s="23"/>
      <c r="F43" s="23"/>
      <c r="G43" s="23"/>
      <c r="H43" s="23"/>
      <c r="I43" s="8"/>
    </row>
    <row r="44" spans="2:9" ht="9" customHeight="1" x14ac:dyDescent="0.25">
      <c r="B44" s="5"/>
      <c r="C44" s="6"/>
      <c r="D44" s="7"/>
      <c r="E44" s="23"/>
      <c r="F44" s="23"/>
      <c r="G44" s="23"/>
      <c r="H44" s="23"/>
      <c r="I44" s="8"/>
    </row>
    <row r="45" spans="2:9" ht="9" customHeight="1" x14ac:dyDescent="0.25">
      <c r="B45" s="5"/>
      <c r="C45" s="6"/>
      <c r="D45" s="7"/>
      <c r="E45" s="23"/>
      <c r="F45" s="23"/>
      <c r="G45" s="23"/>
      <c r="H45" s="23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35" t="s">
        <v>4</v>
      </c>
      <c r="F47" s="23"/>
      <c r="G47" s="23"/>
      <c r="H47" s="23"/>
      <c r="I47" s="8"/>
    </row>
    <row r="48" spans="2:9" ht="9" customHeight="1" x14ac:dyDescent="0.25">
      <c r="B48" s="5"/>
      <c r="C48" s="6"/>
      <c r="D48" s="7"/>
      <c r="E48" s="23"/>
      <c r="F48" s="23"/>
      <c r="G48" s="23"/>
      <c r="H48" s="23"/>
      <c r="I48" s="8"/>
    </row>
    <row r="49" spans="2:9" ht="9" customHeight="1" x14ac:dyDescent="0.25">
      <c r="B49" s="5"/>
      <c r="C49" s="6"/>
      <c r="D49" s="7"/>
      <c r="E49" s="23"/>
      <c r="F49" s="23"/>
      <c r="G49" s="23"/>
      <c r="H49" s="23"/>
      <c r="I49" s="8"/>
    </row>
    <row r="50" spans="2:9" ht="9" customHeight="1" x14ac:dyDescent="0.25">
      <c r="B50" s="5"/>
      <c r="C50" s="6"/>
      <c r="D50" s="7"/>
      <c r="E50" s="23"/>
      <c r="F50" s="23"/>
      <c r="G50" s="23"/>
      <c r="H50" s="23"/>
      <c r="I50" s="8"/>
    </row>
    <row r="51" spans="2:9" ht="9" customHeight="1" x14ac:dyDescent="0.25">
      <c r="B51" s="5"/>
      <c r="C51" s="6"/>
      <c r="D51" s="7"/>
      <c r="E51" s="23"/>
      <c r="F51" s="23"/>
      <c r="G51" s="23"/>
      <c r="H51" s="23"/>
      <c r="I51" s="8"/>
    </row>
    <row r="52" spans="2:9" ht="9" customHeight="1" x14ac:dyDescent="0.25">
      <c r="B52" s="5"/>
      <c r="C52" s="6"/>
      <c r="D52" s="7"/>
      <c r="E52" s="23"/>
      <c r="F52" s="23"/>
      <c r="G52" s="23"/>
      <c r="H52" s="23"/>
      <c r="I52" s="8"/>
    </row>
    <row r="53" spans="2:9" ht="9" customHeight="1" x14ac:dyDescent="0.25">
      <c r="B53" s="5"/>
      <c r="C53" s="6"/>
      <c r="D53" s="7"/>
      <c r="E53" s="23"/>
      <c r="F53" s="23"/>
      <c r="G53" s="23"/>
      <c r="H53" s="23"/>
      <c r="I53" s="8"/>
    </row>
    <row r="54" spans="2:9" ht="9" customHeight="1" x14ac:dyDescent="0.25">
      <c r="B54" s="5"/>
      <c r="C54" s="6"/>
      <c r="D54" s="7"/>
      <c r="E54" s="23"/>
      <c r="F54" s="23"/>
      <c r="G54" s="23"/>
      <c r="H54" s="23"/>
      <c r="I54" s="8"/>
    </row>
    <row r="55" spans="2:9" ht="9" customHeight="1" x14ac:dyDescent="0.25">
      <c r="B55" s="5"/>
      <c r="C55" s="6"/>
      <c r="D55" s="7"/>
      <c r="E55" s="23"/>
      <c r="F55" s="23"/>
      <c r="G55" s="23"/>
      <c r="H55" s="23"/>
      <c r="I55" s="8"/>
    </row>
    <row r="56" spans="2:9" ht="9" customHeight="1" x14ac:dyDescent="0.25">
      <c r="B56" s="5"/>
      <c r="C56" s="6"/>
      <c r="D56" s="7"/>
      <c r="E56" s="23"/>
      <c r="F56" s="23"/>
      <c r="G56" s="23"/>
      <c r="H56" s="23"/>
      <c r="I56" s="8"/>
    </row>
    <row r="57" spans="2:9" ht="9" customHeight="1" x14ac:dyDescent="0.25">
      <c r="B57" s="5"/>
      <c r="C57" s="6"/>
      <c r="D57" s="7"/>
      <c r="E57" s="23"/>
      <c r="F57" s="23"/>
      <c r="G57" s="23"/>
      <c r="H57" s="23"/>
      <c r="I57" s="8"/>
    </row>
    <row r="58" spans="2:9" ht="9" customHeight="1" x14ac:dyDescent="0.25">
      <c r="B58" s="5"/>
      <c r="C58" s="6"/>
      <c r="D58" s="7"/>
      <c r="E58" s="23"/>
      <c r="F58" s="23"/>
      <c r="G58" s="23"/>
      <c r="H58" s="23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25" t="str">
        <f>IF(Paramètres!C9&lt;&gt;"",Paramètres!C9,"")</f>
        <v/>
      </c>
      <c r="F60" s="25"/>
      <c r="G60" s="25"/>
      <c r="H60" s="25"/>
      <c r="I60" s="8"/>
    </row>
    <row r="61" spans="2:9" ht="9" customHeight="1" x14ac:dyDescent="0.25">
      <c r="B61" s="5"/>
      <c r="C61" s="6"/>
      <c r="D61" s="7"/>
      <c r="E61" s="25"/>
      <c r="F61" s="25"/>
      <c r="G61" s="25"/>
      <c r="H61" s="25"/>
      <c r="I61" s="8"/>
    </row>
    <row r="62" spans="2:9" ht="9" customHeight="1" x14ac:dyDescent="0.25">
      <c r="B62" s="5"/>
      <c r="C62" s="6"/>
      <c r="D62" s="7"/>
      <c r="E62" s="25"/>
      <c r="F62" s="25"/>
      <c r="G62" s="25"/>
      <c r="H62" s="25"/>
      <c r="I62" s="8"/>
    </row>
    <row r="63" spans="2:9" ht="9" customHeight="1" x14ac:dyDescent="0.25">
      <c r="B63" s="5"/>
      <c r="C63" s="6"/>
      <c r="D63" s="7"/>
      <c r="E63" s="25" t="str">
        <f>IF(Paramètres!C11&lt;&gt;"",Paramètres!C11,"")</f>
        <v>LOT 3 MENUISERIES - PARQUET</v>
      </c>
      <c r="F63" s="25"/>
      <c r="G63" s="25"/>
      <c r="H63" s="25"/>
      <c r="I63" s="8"/>
    </row>
    <row r="64" spans="2:9" ht="9" customHeight="1" x14ac:dyDescent="0.25">
      <c r="B64" s="5"/>
      <c r="C64" s="6"/>
      <c r="D64" s="7"/>
      <c r="E64" s="25"/>
      <c r="F64" s="25"/>
      <c r="G64" s="25"/>
      <c r="H64" s="25"/>
      <c r="I64" s="8"/>
    </row>
    <row r="65" spans="2:9" ht="9" customHeight="1" x14ac:dyDescent="0.25">
      <c r="B65" s="5"/>
      <c r="C65" s="6"/>
      <c r="D65" s="7"/>
      <c r="E65" s="25"/>
      <c r="F65" s="25"/>
      <c r="G65" s="25"/>
      <c r="H65" s="25"/>
      <c r="I65" s="8"/>
    </row>
    <row r="66" spans="2:9" ht="9" customHeight="1" x14ac:dyDescent="0.25">
      <c r="B66" s="5"/>
      <c r="C66" s="6"/>
      <c r="D66" s="7"/>
      <c r="E66" s="25"/>
      <c r="F66" s="25"/>
      <c r="G66" s="25"/>
      <c r="H66" s="25"/>
      <c r="I66" s="8"/>
    </row>
    <row r="67" spans="2:9" ht="9" customHeight="1" x14ac:dyDescent="0.25">
      <c r="B67" s="5"/>
      <c r="C67" s="6"/>
      <c r="D67" s="7"/>
      <c r="E67" s="25"/>
      <c r="F67" s="25"/>
      <c r="G67" s="25"/>
      <c r="H67" s="25"/>
      <c r="I67" s="8"/>
    </row>
    <row r="68" spans="2:9" ht="9" customHeight="1" x14ac:dyDescent="0.25">
      <c r="B68" s="5"/>
      <c r="C68" s="6"/>
      <c r="D68" s="7"/>
      <c r="E68" s="25"/>
      <c r="F68" s="25"/>
      <c r="G68" s="25"/>
      <c r="H68" s="25"/>
      <c r="I68" s="8"/>
    </row>
    <row r="69" spans="2:9" ht="9" customHeight="1" x14ac:dyDescent="0.25">
      <c r="B69" s="5"/>
      <c r="C69" s="6"/>
      <c r="D69" s="7"/>
      <c r="E69" s="25"/>
      <c r="F69" s="25"/>
      <c r="G69" s="25"/>
      <c r="H69" s="25"/>
      <c r="I69" s="8"/>
    </row>
    <row r="70" spans="2:9" ht="9" customHeight="1" x14ac:dyDescent="0.25">
      <c r="B70" s="5"/>
      <c r="C70" s="6"/>
      <c r="D70" s="7"/>
      <c r="E70" s="26" t="s">
        <v>199</v>
      </c>
      <c r="F70" s="27"/>
      <c r="G70" s="27"/>
      <c r="H70" s="28"/>
      <c r="I70" s="8"/>
    </row>
    <row r="71" spans="2:9" ht="9" customHeight="1" x14ac:dyDescent="0.25">
      <c r="B71" s="5"/>
      <c r="C71" s="6"/>
      <c r="D71" s="7"/>
      <c r="E71" s="29"/>
      <c r="F71" s="24"/>
      <c r="G71" s="24"/>
      <c r="H71" s="30"/>
      <c r="I71" s="8"/>
    </row>
    <row r="72" spans="2:9" ht="9" customHeight="1" x14ac:dyDescent="0.25">
      <c r="B72" s="5"/>
      <c r="C72" s="6"/>
      <c r="D72" s="7"/>
      <c r="E72" s="29"/>
      <c r="F72" s="24"/>
      <c r="G72" s="24"/>
      <c r="H72" s="30"/>
      <c r="I72" s="8"/>
    </row>
    <row r="73" spans="2:9" ht="9" customHeight="1" x14ac:dyDescent="0.25">
      <c r="B73" s="5"/>
      <c r="C73" s="6"/>
      <c r="D73" s="7"/>
      <c r="E73" s="29"/>
      <c r="F73" s="24"/>
      <c r="G73" s="24"/>
      <c r="H73" s="30"/>
      <c r="I73" s="8"/>
    </row>
    <row r="74" spans="2:9" ht="9" customHeight="1" x14ac:dyDescent="0.25">
      <c r="B74" s="5"/>
      <c r="C74" s="6"/>
      <c r="D74" s="7"/>
      <c r="E74" s="29"/>
      <c r="F74" s="24"/>
      <c r="G74" s="24"/>
      <c r="H74" s="30"/>
      <c r="I74" s="8"/>
    </row>
    <row r="75" spans="2:9" ht="9" customHeight="1" x14ac:dyDescent="0.25">
      <c r="B75" s="5"/>
      <c r="C75" s="6"/>
      <c r="D75" s="7"/>
      <c r="E75" s="29"/>
      <c r="F75" s="24"/>
      <c r="G75" s="24"/>
      <c r="H75" s="30"/>
      <c r="I75" s="8"/>
    </row>
    <row r="76" spans="2:9" ht="9" customHeight="1" x14ac:dyDescent="0.25">
      <c r="B76" s="5"/>
      <c r="C76" s="6"/>
      <c r="D76" s="7"/>
      <c r="E76" s="31"/>
      <c r="F76" s="32"/>
      <c r="G76" s="32"/>
      <c r="H76" s="33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38"/>
      <c r="C78" s="36" t="s">
        <v>5</v>
      </c>
      <c r="D78" s="7"/>
      <c r="E78" s="7"/>
      <c r="F78" s="34" t="s">
        <v>0</v>
      </c>
      <c r="G78" s="34">
        <f>IF(Paramètres!C7&lt;&gt;"",Paramètres!C7,"")</f>
        <v>25026</v>
      </c>
      <c r="H78" s="7"/>
      <c r="I78" s="8"/>
    </row>
    <row r="79" spans="2:9" ht="9" customHeight="1" x14ac:dyDescent="0.25">
      <c r="B79" s="38"/>
      <c r="C79" s="37"/>
      <c r="D79" s="7"/>
      <c r="E79" s="7"/>
      <c r="F79" s="34"/>
      <c r="G79" s="34"/>
      <c r="H79" s="7"/>
      <c r="I79" s="8"/>
    </row>
    <row r="80" spans="2:9" ht="9" customHeight="1" x14ac:dyDescent="0.25">
      <c r="B80" s="38"/>
      <c r="C80" s="37"/>
      <c r="D80" s="7"/>
      <c r="E80" s="7"/>
      <c r="F80" s="34" t="s">
        <v>1</v>
      </c>
      <c r="G80" s="34" t="str">
        <f>IF(Paramètres!C13&lt;&gt;"",Paramètres!C13,"")</f>
        <v>28/07/2025</v>
      </c>
      <c r="H80" s="7"/>
      <c r="I80" s="8"/>
    </row>
    <row r="81" spans="2:9" ht="9" customHeight="1" x14ac:dyDescent="0.25">
      <c r="B81" s="38"/>
      <c r="C81" s="37"/>
      <c r="D81" s="7"/>
      <c r="E81" s="7"/>
      <c r="F81" s="34"/>
      <c r="G81" s="34"/>
      <c r="H81" s="7"/>
      <c r="I81" s="8"/>
    </row>
    <row r="82" spans="2:9" ht="9" customHeight="1" x14ac:dyDescent="0.25">
      <c r="B82" s="38"/>
      <c r="C82" s="37"/>
      <c r="D82" s="7"/>
      <c r="E82" s="7"/>
      <c r="F82" s="34" t="s">
        <v>2</v>
      </c>
      <c r="G82" s="34" t="str">
        <f>IF(Paramètres!C15&lt;&gt;"",Paramètres!C15,"")</f>
        <v>PRO-DCE</v>
      </c>
      <c r="H82" s="7"/>
      <c r="I82" s="8"/>
    </row>
    <row r="83" spans="2:9" ht="9" customHeight="1" x14ac:dyDescent="0.25">
      <c r="B83" s="38"/>
      <c r="C83" s="37"/>
      <c r="D83" s="7"/>
      <c r="E83" s="7"/>
      <c r="F83" s="34"/>
      <c r="G83" s="34"/>
      <c r="H83" s="7"/>
      <c r="I83" s="8"/>
    </row>
    <row r="84" spans="2:9" ht="9" customHeight="1" x14ac:dyDescent="0.25">
      <c r="B84" s="38"/>
      <c r="C84" s="37"/>
      <c r="D84" s="7"/>
      <c r="E84" s="7"/>
      <c r="F84" s="34" t="s">
        <v>3</v>
      </c>
      <c r="G84" s="34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34"/>
      <c r="G85" s="34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algorithmName="SHA-512" hashValue="dD3x3ZN/L9WhFbqXzuZJo51c6uO51jzfqaxKaXjtBC+PuIlouHRdJ+Sc9m5BRJ+LJMBBp1ScPYZuxpqL+qEX4Q==" saltValue="273UeRrRpBN+U0SuTyvaJQ==" spinCount="100000" sheet="1" objects="1" selectLockedCells="1"/>
  <mergeCells count="18">
    <mergeCell ref="C78:C84"/>
    <mergeCell ref="B78:B84"/>
    <mergeCell ref="F82:F83"/>
    <mergeCell ref="G82:G83"/>
    <mergeCell ref="F84:F85"/>
    <mergeCell ref="G84:G85"/>
    <mergeCell ref="E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DC4EE-27D4-43BE-9F51-9DC875490495}">
  <sheetPr>
    <pageSetUpPr fitToPage="1"/>
  </sheetPr>
  <dimension ref="A1:T55"/>
  <sheetViews>
    <sheetView showZeros="0" view="pageBreakPreview" zoomScaleNormal="120" zoomScaleSheetLayoutView="100" zoomScalePageLayoutView="120" workbookViewId="0">
      <selection activeCell="G37" sqref="G37"/>
    </sheetView>
  </sheetViews>
  <sheetFormatPr baseColWidth="10" defaultColWidth="10.85546875" defaultRowHeight="15" x14ac:dyDescent="0.25"/>
  <cols>
    <col min="1" max="1" width="5.42578125" style="146" customWidth="1"/>
    <col min="2" max="2" width="6.42578125" style="186" customWidth="1"/>
    <col min="3" max="9" width="6.7109375" style="186" customWidth="1"/>
    <col min="10" max="10" width="9.42578125" style="186" customWidth="1"/>
    <col min="11" max="12" width="6.7109375" style="186" customWidth="1"/>
    <col min="13" max="13" width="10" style="186" customWidth="1"/>
    <col min="14" max="14" width="11.7109375" style="186" customWidth="1"/>
    <col min="15" max="15" width="15.42578125" style="187" customWidth="1"/>
    <col min="16" max="16" width="18.42578125" style="188" customWidth="1"/>
    <col min="17" max="17" width="14" style="146" bestFit="1" customWidth="1"/>
    <col min="18" max="18" width="10.85546875" style="146"/>
    <col min="19" max="19" width="10.85546875" style="189"/>
    <col min="20" max="16384" width="10.85546875" style="146"/>
  </cols>
  <sheetData>
    <row r="1" spans="1:16" s="142" customFormat="1" x14ac:dyDescent="0.25">
      <c r="A1" s="137"/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9"/>
      <c r="N1" s="139"/>
      <c r="O1" s="140"/>
      <c r="P1" s="141"/>
    </row>
    <row r="2" spans="1:16" ht="18.75" x14ac:dyDescent="0.25">
      <c r="A2" s="143" t="s">
        <v>200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5"/>
    </row>
    <row r="3" spans="1:16" x14ac:dyDescent="0.25">
      <c r="A3" s="147"/>
      <c r="B3" s="148"/>
      <c r="C3" s="149"/>
      <c r="D3" s="149"/>
      <c r="E3" s="149"/>
      <c r="F3" s="149"/>
      <c r="G3" s="149"/>
      <c r="H3" s="149"/>
      <c r="I3" s="149"/>
      <c r="J3" s="150"/>
      <c r="K3" s="149"/>
      <c r="L3" s="149"/>
      <c r="M3" s="151"/>
      <c r="N3" s="152"/>
      <c r="O3" s="153"/>
      <c r="P3" s="154"/>
    </row>
    <row r="4" spans="1:16" s="160" customFormat="1" ht="15.75" x14ac:dyDescent="0.25">
      <c r="A4" s="155" t="s">
        <v>201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7"/>
      <c r="O4" s="158"/>
      <c r="P4" s="159"/>
    </row>
    <row r="5" spans="1:16" s="160" customFormat="1" ht="15.75" x14ac:dyDescent="0.25">
      <c r="A5" s="161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7"/>
      <c r="O5" s="158"/>
      <c r="P5" s="159"/>
    </row>
    <row r="6" spans="1:16" s="160" customFormat="1" ht="15.75" x14ac:dyDescent="0.25">
      <c r="A6" s="161" t="s">
        <v>202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7"/>
      <c r="O6" s="158"/>
      <c r="P6" s="159"/>
    </row>
    <row r="7" spans="1:16" s="160" customFormat="1" ht="15.75" x14ac:dyDescent="0.25">
      <c r="A7" s="161" t="s">
        <v>203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7"/>
      <c r="O7" s="158"/>
      <c r="P7" s="159"/>
    </row>
    <row r="8" spans="1:16" s="160" customFormat="1" ht="15.75" x14ac:dyDescent="0.25">
      <c r="A8" s="161" t="s">
        <v>204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7"/>
      <c r="O8" s="158"/>
      <c r="P8" s="159"/>
    </row>
    <row r="9" spans="1:16" s="160" customFormat="1" ht="15.75" x14ac:dyDescent="0.25">
      <c r="A9" s="161"/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7"/>
      <c r="O9" s="158"/>
      <c r="P9" s="159"/>
    </row>
    <row r="10" spans="1:16" s="160" customFormat="1" ht="15.75" x14ac:dyDescent="0.25">
      <c r="A10" s="161" t="s">
        <v>205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7"/>
      <c r="O10" s="158"/>
      <c r="P10" s="159"/>
    </row>
    <row r="11" spans="1:16" s="160" customFormat="1" ht="15.75" x14ac:dyDescent="0.25">
      <c r="A11" s="161" t="s">
        <v>206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7"/>
      <c r="O11" s="158"/>
      <c r="P11" s="159"/>
    </row>
    <row r="12" spans="1:16" s="160" customFormat="1" ht="15.75" x14ac:dyDescent="0.25">
      <c r="A12" s="161" t="s">
        <v>207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7"/>
      <c r="O12" s="158"/>
      <c r="P12" s="159"/>
    </row>
    <row r="13" spans="1:16" s="160" customFormat="1" ht="15.75" x14ac:dyDescent="0.25">
      <c r="A13" s="162"/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7"/>
      <c r="O13" s="158"/>
      <c r="P13" s="159"/>
    </row>
    <row r="14" spans="1:16" s="160" customFormat="1" ht="15.75" x14ac:dyDescent="0.25">
      <c r="A14" s="161" t="s">
        <v>208</v>
      </c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7"/>
      <c r="O14" s="158"/>
      <c r="P14" s="159"/>
    </row>
    <row r="15" spans="1:16" s="160" customFormat="1" ht="15.75" x14ac:dyDescent="0.25">
      <c r="A15" s="161" t="s">
        <v>209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7"/>
      <c r="O15" s="158"/>
      <c r="P15" s="159"/>
    </row>
    <row r="16" spans="1:16" s="160" customFormat="1" ht="15.75" x14ac:dyDescent="0.25">
      <c r="A16" s="161"/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7"/>
      <c r="O16" s="158"/>
      <c r="P16" s="159"/>
    </row>
    <row r="17" spans="1:20" s="160" customFormat="1" ht="15.75" x14ac:dyDescent="0.25">
      <c r="A17" s="161" t="s">
        <v>210</v>
      </c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7"/>
      <c r="O17" s="158"/>
      <c r="P17" s="159"/>
    </row>
    <row r="18" spans="1:20" s="160" customFormat="1" ht="15.75" x14ac:dyDescent="0.25">
      <c r="A18" s="161"/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7"/>
      <c r="O18" s="158"/>
      <c r="P18" s="159"/>
    </row>
    <row r="19" spans="1:20" s="160" customFormat="1" ht="15.75" x14ac:dyDescent="0.25">
      <c r="A19" s="155" t="s">
        <v>211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7"/>
      <c r="O19" s="158"/>
      <c r="P19" s="159"/>
    </row>
    <row r="20" spans="1:20" s="160" customFormat="1" ht="15.75" x14ac:dyDescent="0.25">
      <c r="A20" s="163"/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7"/>
      <c r="O20" s="158"/>
      <c r="P20" s="159"/>
    </row>
    <row r="21" spans="1:20" s="160" customFormat="1" ht="15.75" x14ac:dyDescent="0.25">
      <c r="A21" s="161" t="s">
        <v>212</v>
      </c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7"/>
      <c r="O21" s="158"/>
      <c r="P21" s="159"/>
    </row>
    <row r="22" spans="1:20" s="160" customFormat="1" ht="15.75" x14ac:dyDescent="0.25">
      <c r="A22" s="161" t="s">
        <v>213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7"/>
      <c r="O22" s="158"/>
      <c r="P22" s="159"/>
    </row>
    <row r="23" spans="1:20" s="160" customFormat="1" ht="15.75" x14ac:dyDescent="0.25">
      <c r="A23" s="161" t="s">
        <v>214</v>
      </c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7"/>
      <c r="O23" s="158"/>
      <c r="P23" s="159"/>
    </row>
    <row r="24" spans="1:20" s="160" customFormat="1" ht="15.75" x14ac:dyDescent="0.25">
      <c r="A24" s="161" t="s">
        <v>215</v>
      </c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7"/>
      <c r="O24" s="158"/>
      <c r="P24" s="159"/>
    </row>
    <row r="25" spans="1:20" s="160" customFormat="1" ht="15.75" x14ac:dyDescent="0.25">
      <c r="A25" s="161"/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7"/>
      <c r="O25" s="158"/>
      <c r="P25" s="159"/>
    </row>
    <row r="26" spans="1:20" s="160" customFormat="1" ht="15.75" x14ac:dyDescent="0.25">
      <c r="A26" s="164" t="s">
        <v>216</v>
      </c>
      <c r="B26" s="156"/>
      <c r="C26" s="165" t="s">
        <v>217</v>
      </c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7"/>
      <c r="O26" s="158"/>
      <c r="P26" s="159"/>
    </row>
    <row r="27" spans="1:20" s="160" customFormat="1" ht="15.75" x14ac:dyDescent="0.25">
      <c r="A27" s="166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7"/>
      <c r="O27" s="158"/>
      <c r="P27" s="159"/>
    </row>
    <row r="28" spans="1:20" s="160" customFormat="1" ht="15.75" x14ac:dyDescent="0.25">
      <c r="A28" s="155" t="s">
        <v>218</v>
      </c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7"/>
      <c r="O28" s="158"/>
      <c r="P28" s="159"/>
      <c r="T28" s="167"/>
    </row>
    <row r="29" spans="1:20" s="160" customFormat="1" ht="15.75" x14ac:dyDescent="0.25">
      <c r="A29" s="163"/>
      <c r="B29" s="156"/>
      <c r="C29" s="168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7"/>
      <c r="O29" s="158"/>
      <c r="P29" s="159"/>
      <c r="T29" s="167"/>
    </row>
    <row r="30" spans="1:20" s="160" customFormat="1" ht="15.75" x14ac:dyDescent="0.25">
      <c r="A30" s="169" t="s">
        <v>219</v>
      </c>
      <c r="B30" s="156"/>
      <c r="C30" s="168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7"/>
      <c r="O30" s="158"/>
      <c r="P30" s="159"/>
      <c r="T30" s="167"/>
    </row>
    <row r="31" spans="1:20" s="160" customFormat="1" ht="15.75" x14ac:dyDescent="0.25">
      <c r="A31" s="170" t="s">
        <v>220</v>
      </c>
      <c r="B31" s="156"/>
      <c r="C31" s="168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7"/>
      <c r="O31" s="158"/>
      <c r="P31" s="159"/>
      <c r="T31" s="167"/>
    </row>
    <row r="32" spans="1:20" s="160" customFormat="1" ht="15.75" x14ac:dyDescent="0.25">
      <c r="A32" s="170" t="s">
        <v>221</v>
      </c>
      <c r="B32" s="156"/>
      <c r="C32" s="168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7"/>
      <c r="O32" s="158"/>
      <c r="P32" s="159"/>
      <c r="T32" s="167"/>
    </row>
    <row r="33" spans="1:20" s="160" customFormat="1" ht="15.75" x14ac:dyDescent="0.25">
      <c r="A33" s="170" t="s">
        <v>222</v>
      </c>
      <c r="B33" s="156"/>
      <c r="C33" s="168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7"/>
      <c r="O33" s="158"/>
      <c r="P33" s="159"/>
      <c r="T33" s="167"/>
    </row>
    <row r="34" spans="1:20" s="160" customFormat="1" ht="15.75" x14ac:dyDescent="0.25">
      <c r="A34" s="170" t="s">
        <v>223</v>
      </c>
      <c r="B34" s="156"/>
      <c r="C34" s="168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7"/>
      <c r="O34" s="158"/>
      <c r="P34" s="159"/>
      <c r="T34" s="167"/>
    </row>
    <row r="35" spans="1:20" s="160" customFormat="1" ht="15.75" x14ac:dyDescent="0.25">
      <c r="A35" s="170"/>
      <c r="B35" s="156"/>
      <c r="C35" s="168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7"/>
      <c r="O35" s="158"/>
      <c r="P35" s="159"/>
      <c r="T35" s="167"/>
    </row>
    <row r="36" spans="1:20" s="160" customFormat="1" ht="15.75" x14ac:dyDescent="0.25">
      <c r="A36" s="155" t="s">
        <v>224</v>
      </c>
      <c r="B36" s="156"/>
      <c r="C36" s="156"/>
      <c r="D36" s="156"/>
      <c r="E36" s="171"/>
      <c r="F36" s="171"/>
      <c r="G36" s="171"/>
      <c r="H36" s="171"/>
      <c r="I36" s="156"/>
      <c r="J36" s="156"/>
      <c r="K36" s="156"/>
      <c r="L36" s="156"/>
      <c r="M36" s="156"/>
      <c r="N36" s="156"/>
      <c r="O36" s="172"/>
      <c r="P36" s="173"/>
    </row>
    <row r="37" spans="1:20" s="160" customFormat="1" ht="15.75" x14ac:dyDescent="0.25">
      <c r="A37" s="163"/>
      <c r="B37" s="156"/>
      <c r="C37" s="156"/>
      <c r="D37" s="156"/>
      <c r="E37" s="168"/>
      <c r="F37" s="168"/>
      <c r="G37" s="168"/>
      <c r="H37" s="168"/>
      <c r="I37" s="156"/>
      <c r="J37" s="156"/>
      <c r="K37" s="156"/>
      <c r="L37" s="156"/>
      <c r="M37" s="156"/>
      <c r="N37" s="156"/>
      <c r="O37" s="172"/>
      <c r="P37" s="173"/>
    </row>
    <row r="38" spans="1:20" s="160" customFormat="1" ht="15.75" x14ac:dyDescent="0.25">
      <c r="A38" s="161" t="s">
        <v>225</v>
      </c>
      <c r="B38" s="156"/>
      <c r="C38" s="156"/>
      <c r="D38" s="156"/>
      <c r="E38" s="168"/>
      <c r="F38" s="168"/>
      <c r="G38" s="168"/>
      <c r="H38" s="168"/>
      <c r="I38" s="156"/>
      <c r="J38" s="156"/>
      <c r="K38" s="156"/>
      <c r="L38" s="156"/>
      <c r="M38" s="156"/>
      <c r="N38" s="156"/>
      <c r="O38" s="172"/>
      <c r="P38" s="173"/>
    </row>
    <row r="39" spans="1:20" s="160" customFormat="1" ht="15.75" x14ac:dyDescent="0.25">
      <c r="A39" s="161" t="s">
        <v>226</v>
      </c>
      <c r="B39" s="156"/>
      <c r="C39" s="156"/>
      <c r="D39" s="156"/>
      <c r="E39" s="168"/>
      <c r="F39" s="168"/>
      <c r="G39" s="168"/>
      <c r="H39" s="168"/>
      <c r="I39" s="156"/>
      <c r="J39" s="156"/>
      <c r="K39" s="156"/>
      <c r="L39" s="156"/>
      <c r="M39" s="156"/>
      <c r="N39" s="156"/>
      <c r="O39" s="172"/>
      <c r="P39" s="173"/>
    </row>
    <row r="40" spans="1:20" s="160" customFormat="1" ht="15.75" x14ac:dyDescent="0.25">
      <c r="A40" s="161" t="s">
        <v>227</v>
      </c>
      <c r="B40" s="156"/>
      <c r="C40" s="156"/>
      <c r="D40" s="156"/>
      <c r="E40" s="168"/>
      <c r="F40" s="168"/>
      <c r="G40" s="168"/>
      <c r="H40" s="168"/>
      <c r="I40" s="156"/>
      <c r="J40" s="156"/>
      <c r="K40" s="156"/>
      <c r="L40" s="156"/>
      <c r="M40" s="156"/>
      <c r="N40" s="156"/>
      <c r="O40" s="172"/>
      <c r="P40" s="173"/>
    </row>
    <row r="41" spans="1:20" s="160" customFormat="1" ht="15.75" x14ac:dyDescent="0.25">
      <c r="A41" s="161"/>
      <c r="B41" s="156"/>
      <c r="C41" s="156"/>
      <c r="D41" s="156"/>
      <c r="E41" s="168"/>
      <c r="F41" s="168"/>
      <c r="G41" s="168"/>
      <c r="H41" s="168"/>
      <c r="I41" s="156"/>
      <c r="J41" s="156"/>
      <c r="K41" s="156"/>
      <c r="L41" s="156"/>
      <c r="M41" s="156"/>
      <c r="N41" s="156"/>
      <c r="O41" s="172"/>
      <c r="P41" s="173"/>
    </row>
    <row r="42" spans="1:20" s="160" customFormat="1" ht="15.75" x14ac:dyDescent="0.25">
      <c r="A42" s="155" t="s">
        <v>228</v>
      </c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72"/>
      <c r="P42" s="173"/>
    </row>
    <row r="43" spans="1:20" s="160" customFormat="1" ht="15.75" x14ac:dyDescent="0.25">
      <c r="A43" s="163"/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7"/>
      <c r="O43" s="158"/>
      <c r="P43" s="159"/>
    </row>
    <row r="44" spans="1:20" s="160" customFormat="1" ht="15.75" x14ac:dyDescent="0.25">
      <c r="A44" s="174" t="s">
        <v>229</v>
      </c>
      <c r="B44" s="175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5"/>
      <c r="P44" s="176"/>
    </row>
    <row r="45" spans="1:20" s="160" customFormat="1" ht="15.75" x14ac:dyDescent="0.25">
      <c r="A45" s="161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7"/>
      <c r="O45" s="158"/>
      <c r="P45" s="159"/>
    </row>
    <row r="46" spans="1:20" s="160" customFormat="1" ht="15.75" x14ac:dyDescent="0.25">
      <c r="A46" s="161" t="s">
        <v>230</v>
      </c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7"/>
      <c r="O46" s="158"/>
      <c r="P46" s="159"/>
    </row>
    <row r="47" spans="1:20" s="160" customFormat="1" ht="15.75" x14ac:dyDescent="0.25">
      <c r="A47" s="161" t="s">
        <v>231</v>
      </c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7"/>
      <c r="O47" s="158"/>
      <c r="P47" s="159"/>
    </row>
    <row r="48" spans="1:20" s="160" customFormat="1" ht="15.75" x14ac:dyDescent="0.25">
      <c r="A48" s="161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7"/>
      <c r="O48" s="158"/>
      <c r="P48" s="159"/>
    </row>
    <row r="49" spans="1:16" s="160" customFormat="1" ht="15.75" x14ac:dyDescent="0.25">
      <c r="A49" s="177" t="s">
        <v>232</v>
      </c>
      <c r="B49" s="156"/>
      <c r="C49" s="156"/>
      <c r="D49" s="156"/>
      <c r="E49" s="156" t="s">
        <v>233</v>
      </c>
      <c r="F49" s="156"/>
      <c r="G49" s="156"/>
      <c r="H49" s="156"/>
      <c r="I49" s="156"/>
      <c r="J49" s="156"/>
      <c r="K49" s="156"/>
      <c r="L49" s="156"/>
      <c r="M49" s="156"/>
      <c r="N49" s="157"/>
      <c r="O49" s="158"/>
      <c r="P49" s="159"/>
    </row>
    <row r="50" spans="1:16" s="160" customFormat="1" ht="15.75" x14ac:dyDescent="0.25">
      <c r="A50" s="166"/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7"/>
      <c r="O50" s="158"/>
      <c r="P50" s="159"/>
    </row>
    <row r="51" spans="1:16" s="160" customFormat="1" ht="15.75" x14ac:dyDescent="0.25">
      <c r="A51" s="177" t="s">
        <v>234</v>
      </c>
      <c r="B51" s="156"/>
      <c r="C51" s="156"/>
      <c r="D51" s="156"/>
      <c r="E51" s="156" t="s">
        <v>235</v>
      </c>
      <c r="F51" s="156"/>
      <c r="G51" s="156"/>
      <c r="H51" s="156"/>
      <c r="I51" s="156"/>
      <c r="J51" s="156"/>
      <c r="K51" s="156"/>
      <c r="L51" s="156"/>
      <c r="M51" s="156"/>
      <c r="N51" s="157"/>
      <c r="O51" s="158"/>
      <c r="P51" s="159"/>
    </row>
    <row r="52" spans="1:16" s="160" customFormat="1" ht="15.75" x14ac:dyDescent="0.25">
      <c r="A52" s="16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7"/>
      <c r="O52" s="158"/>
      <c r="P52" s="159"/>
    </row>
    <row r="53" spans="1:16" s="160" customFormat="1" ht="15.75" x14ac:dyDescent="0.25">
      <c r="A53" s="164" t="s">
        <v>216</v>
      </c>
      <c r="B53" s="178"/>
      <c r="C53" s="178" t="s">
        <v>236</v>
      </c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7"/>
      <c r="O53" s="158"/>
      <c r="P53" s="159"/>
    </row>
    <row r="54" spans="1:16" s="160" customFormat="1" ht="15.75" x14ac:dyDescent="0.25">
      <c r="A54" s="179"/>
      <c r="B54" s="178"/>
      <c r="C54" s="178" t="s">
        <v>237</v>
      </c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7"/>
      <c r="O54" s="158"/>
      <c r="P54" s="159"/>
    </row>
    <row r="55" spans="1:16" s="160" customFormat="1" ht="15.75" x14ac:dyDescent="0.25">
      <c r="A55" s="180"/>
      <c r="B55" s="181"/>
      <c r="C55" s="182"/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83"/>
      <c r="O55" s="184"/>
      <c r="P55" s="185"/>
    </row>
  </sheetData>
  <mergeCells count="1">
    <mergeCell ref="A2:P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266"/>
  <sheetViews>
    <sheetView showGridLines="0" tabSelected="1" workbookViewId="0">
      <pane ySplit="3" topLeftCell="A170" activePane="bottomLeft" state="frozen"/>
      <selection pane="bottomLeft" activeCell="I204" sqref="I204"/>
    </sheetView>
  </sheetViews>
  <sheetFormatPr baseColWidth="10" defaultColWidth="9.140625" defaultRowHeight="15" outlineLevelRow="1" x14ac:dyDescent="0.25"/>
  <cols>
    <col min="1" max="1" width="0" hidden="1" customWidth="1"/>
    <col min="2" max="2" width="6.5703125" style="79" customWidth="1"/>
    <col min="3" max="3" width="28.5703125" customWidth="1"/>
    <col min="4" max="5" width="8.140625" customWidth="1"/>
    <col min="6" max="8" width="8.140625" style="79" customWidth="1"/>
    <col min="9" max="10" width="12.5703125" style="79" customWidth="1"/>
    <col min="11" max="11" width="10.7109375" hidden="1" customWidth="1"/>
    <col min="12" max="17" width="0" hidden="1" customWidth="1"/>
    <col min="18" max="18" width="10.7109375" hidden="1" customWidth="1"/>
    <col min="19" max="69" width="10.7109375" customWidth="1"/>
  </cols>
  <sheetData>
    <row r="1" spans="1:17" hidden="1" x14ac:dyDescent="0.25">
      <c r="A1" s="7" t="s">
        <v>6</v>
      </c>
      <c r="B1" s="78" t="s">
        <v>7</v>
      </c>
      <c r="C1" s="7" t="s">
        <v>8</v>
      </c>
      <c r="D1" s="7" t="s">
        <v>9</v>
      </c>
      <c r="E1" s="7" t="s">
        <v>10</v>
      </c>
      <c r="F1" s="78" t="s">
        <v>11</v>
      </c>
      <c r="G1" s="78" t="s">
        <v>12</v>
      </c>
      <c r="H1" s="78" t="s">
        <v>13</v>
      </c>
      <c r="I1" s="78" t="s">
        <v>14</v>
      </c>
      <c r="J1" s="78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s="79" customFormat="1" ht="22.5" x14ac:dyDescent="0.25">
      <c r="A3" s="78" t="s">
        <v>22</v>
      </c>
      <c r="B3" s="76" t="s">
        <v>23</v>
      </c>
      <c r="C3" s="77" t="s">
        <v>24</v>
      </c>
      <c r="D3" s="77"/>
      <c r="E3" s="77"/>
      <c r="F3" s="76" t="s">
        <v>11</v>
      </c>
      <c r="G3" s="76" t="s">
        <v>238</v>
      </c>
      <c r="H3" s="76" t="s">
        <v>239</v>
      </c>
      <c r="I3" s="76" t="s">
        <v>25</v>
      </c>
      <c r="J3" s="76" t="s">
        <v>26</v>
      </c>
      <c r="K3" s="76" t="s">
        <v>27</v>
      </c>
      <c r="L3" s="76" t="s">
        <v>28</v>
      </c>
      <c r="M3" s="76" t="s">
        <v>29</v>
      </c>
      <c r="N3" s="76" t="s">
        <v>30</v>
      </c>
      <c r="O3" s="76" t="s">
        <v>31</v>
      </c>
      <c r="P3" s="76" t="s">
        <v>32</v>
      </c>
      <c r="Q3" s="76" t="s">
        <v>33</v>
      </c>
    </row>
    <row r="4" spans="1:17" ht="19.899999999999999" customHeight="1" x14ac:dyDescent="0.25">
      <c r="A4" s="7">
        <v>2</v>
      </c>
      <c r="B4" s="80"/>
      <c r="C4" s="39" t="s">
        <v>34</v>
      </c>
      <c r="D4" s="39"/>
      <c r="E4" s="39"/>
      <c r="F4" s="85"/>
      <c r="G4" s="85"/>
      <c r="H4" s="85"/>
      <c r="I4" s="85"/>
      <c r="J4" s="80"/>
      <c r="K4" s="7"/>
    </row>
    <row r="5" spans="1:17" hidden="1" x14ac:dyDescent="0.25">
      <c r="A5" s="7">
        <v>3</v>
      </c>
    </row>
    <row r="6" spans="1:17" hidden="1" x14ac:dyDescent="0.25">
      <c r="A6" s="7" t="s">
        <v>35</v>
      </c>
    </row>
    <row r="7" spans="1:17" ht="18.600000000000001" customHeight="1" x14ac:dyDescent="0.25">
      <c r="A7" s="7">
        <v>3</v>
      </c>
      <c r="B7" s="81"/>
      <c r="C7" s="40" t="s">
        <v>36</v>
      </c>
      <c r="D7" s="40"/>
      <c r="E7" s="40"/>
      <c r="F7" s="86"/>
      <c r="G7" s="86"/>
      <c r="H7" s="86"/>
      <c r="I7" s="86"/>
      <c r="J7" s="95"/>
      <c r="K7" s="7"/>
    </row>
    <row r="8" spans="1:17" hidden="1" x14ac:dyDescent="0.25">
      <c r="A8" s="7" t="s">
        <v>37</v>
      </c>
    </row>
    <row r="9" spans="1:17" hidden="1" x14ac:dyDescent="0.25">
      <c r="A9" s="7" t="s">
        <v>37</v>
      </c>
    </row>
    <row r="10" spans="1:17" hidden="1" x14ac:dyDescent="0.25">
      <c r="A10" s="7" t="s">
        <v>35</v>
      </c>
    </row>
    <row r="11" spans="1:17" ht="18.600000000000001" customHeight="1" x14ac:dyDescent="0.25">
      <c r="A11" s="7">
        <v>3</v>
      </c>
      <c r="B11" s="81"/>
      <c r="C11" s="40" t="s">
        <v>38</v>
      </c>
      <c r="D11" s="40"/>
      <c r="E11" s="40"/>
      <c r="F11" s="86"/>
      <c r="G11" s="86"/>
      <c r="H11" s="86"/>
      <c r="I11" s="86"/>
      <c r="J11" s="95"/>
      <c r="K11" s="7"/>
    </row>
    <row r="12" spans="1:17" x14ac:dyDescent="0.25">
      <c r="A12" s="7">
        <v>4</v>
      </c>
      <c r="B12" s="81"/>
      <c r="C12" s="41" t="s">
        <v>39</v>
      </c>
      <c r="D12" s="41"/>
      <c r="E12" s="41"/>
      <c r="F12" s="87"/>
      <c r="G12" s="87"/>
      <c r="H12" s="87"/>
      <c r="I12" s="87"/>
      <c r="J12" s="96"/>
      <c r="K12" s="7"/>
    </row>
    <row r="13" spans="1:17" x14ac:dyDescent="0.25">
      <c r="A13" s="7">
        <v>5</v>
      </c>
      <c r="B13" s="81">
        <v>1</v>
      </c>
      <c r="C13" s="101" t="s">
        <v>40</v>
      </c>
      <c r="D13" s="101"/>
      <c r="E13" s="101"/>
      <c r="F13" s="88"/>
      <c r="G13" s="88"/>
      <c r="H13" s="88"/>
      <c r="I13" s="88"/>
      <c r="J13" s="97"/>
      <c r="K13" s="7"/>
    </row>
    <row r="14" spans="1:17" hidden="1" x14ac:dyDescent="0.25">
      <c r="A14" s="7" t="s">
        <v>41</v>
      </c>
    </row>
    <row r="15" spans="1:17" hidden="1" x14ac:dyDescent="0.25">
      <c r="A15" s="7" t="s">
        <v>41</v>
      </c>
    </row>
    <row r="16" spans="1:17" x14ac:dyDescent="0.25">
      <c r="A16" s="7" t="s">
        <v>42</v>
      </c>
      <c r="B16" s="82"/>
      <c r="C16" s="43" t="s">
        <v>43</v>
      </c>
      <c r="D16" s="43"/>
      <c r="E16" s="43"/>
      <c r="F16" s="43"/>
      <c r="G16" s="43"/>
      <c r="H16" s="43"/>
      <c r="I16" s="43"/>
      <c r="J16" s="82"/>
    </row>
    <row r="17" spans="1:17" ht="27.2" customHeight="1" x14ac:dyDescent="0.25">
      <c r="A17" s="7">
        <v>9</v>
      </c>
      <c r="B17" s="83" t="s">
        <v>44</v>
      </c>
      <c r="C17" s="44" t="s">
        <v>45</v>
      </c>
      <c r="D17" s="45"/>
      <c r="E17" s="45"/>
      <c r="F17" s="45"/>
      <c r="G17" s="45"/>
      <c r="H17" s="45"/>
      <c r="I17" s="45"/>
      <c r="J17" s="98"/>
    </row>
    <row r="18" spans="1:17" hidden="1" x14ac:dyDescent="0.25">
      <c r="A18" s="7" t="s">
        <v>46</v>
      </c>
    </row>
    <row r="19" spans="1:17" hidden="1" x14ac:dyDescent="0.25">
      <c r="A19" s="7" t="s">
        <v>46</v>
      </c>
    </row>
    <row r="20" spans="1:17" hidden="1" x14ac:dyDescent="0.25">
      <c r="A20" s="7" t="s">
        <v>46</v>
      </c>
    </row>
    <row r="21" spans="1:17" x14ac:dyDescent="0.25">
      <c r="A21" s="7" t="s">
        <v>47</v>
      </c>
      <c r="B21" s="83"/>
      <c r="C21" s="46"/>
      <c r="D21" s="46"/>
      <c r="E21" s="46"/>
      <c r="F21" s="89" t="s">
        <v>11</v>
      </c>
      <c r="G21" s="91">
        <v>5</v>
      </c>
      <c r="H21" s="93"/>
      <c r="I21" s="94"/>
      <c r="J21" s="99">
        <f>IF(AND(G21= "",H21= ""), 0, ROUND(ROUND(I21, 2) * ROUND(IF(H21="",G21,H21),  0), 2))</f>
        <v>0</v>
      </c>
      <c r="K21" s="7"/>
      <c r="M21" s="14">
        <v>0.2</v>
      </c>
      <c r="Q21" s="7">
        <v>1432</v>
      </c>
    </row>
    <row r="22" spans="1:17" x14ac:dyDescent="0.25">
      <c r="A22" s="7">
        <v>9</v>
      </c>
      <c r="B22" s="83" t="s">
        <v>48</v>
      </c>
      <c r="C22" s="44" t="s">
        <v>49</v>
      </c>
      <c r="D22" s="45"/>
      <c r="E22" s="45"/>
      <c r="F22" s="45"/>
      <c r="G22" s="45"/>
      <c r="H22" s="45"/>
      <c r="I22" s="45"/>
      <c r="J22" s="98"/>
    </row>
    <row r="23" spans="1:17" hidden="1" x14ac:dyDescent="0.25">
      <c r="A23" s="7" t="s">
        <v>46</v>
      </c>
    </row>
    <row r="24" spans="1:17" x14ac:dyDescent="0.25">
      <c r="A24" s="7" t="s">
        <v>47</v>
      </c>
      <c r="B24" s="83"/>
      <c r="C24" s="46"/>
      <c r="D24" s="46"/>
      <c r="E24" s="46"/>
      <c r="F24" s="89" t="s">
        <v>11</v>
      </c>
      <c r="G24" s="91">
        <v>1</v>
      </c>
      <c r="H24" s="93"/>
      <c r="I24" s="94"/>
      <c r="J24" s="99">
        <f>IF(AND(G24= "",H24= ""), 0, ROUND(ROUND(I24, 2) * ROUND(IF(H24="",G24,H24),  0), 2))</f>
        <v>0</v>
      </c>
      <c r="K24" s="7"/>
      <c r="M24" s="14">
        <v>0.2</v>
      </c>
      <c r="Q24" s="7">
        <v>1432</v>
      </c>
    </row>
    <row r="25" spans="1:17" hidden="1" x14ac:dyDescent="0.25">
      <c r="A25" s="7" t="s">
        <v>50</v>
      </c>
    </row>
    <row r="26" spans="1:17" ht="16.899999999999999" customHeight="1" x14ac:dyDescent="0.25">
      <c r="A26" s="7">
        <v>5</v>
      </c>
      <c r="B26" s="81">
        <v>2</v>
      </c>
      <c r="C26" s="42" t="s">
        <v>51</v>
      </c>
      <c r="D26" s="42"/>
      <c r="E26" s="42"/>
      <c r="F26" s="88"/>
      <c r="G26" s="88"/>
      <c r="H26" s="88"/>
      <c r="I26" s="88"/>
      <c r="J26" s="97"/>
      <c r="K26" s="7"/>
    </row>
    <row r="27" spans="1:17" hidden="1" x14ac:dyDescent="0.25">
      <c r="A27" s="7" t="s">
        <v>41</v>
      </c>
    </row>
    <row r="28" spans="1:17" x14ac:dyDescent="0.25">
      <c r="A28" s="7" t="s">
        <v>42</v>
      </c>
      <c r="B28" s="82"/>
      <c r="C28" s="43" t="s">
        <v>52</v>
      </c>
      <c r="D28" s="43"/>
      <c r="E28" s="43"/>
      <c r="F28" s="43"/>
      <c r="G28" s="43"/>
      <c r="H28" s="43"/>
      <c r="I28" s="43"/>
      <c r="J28" s="82"/>
    </row>
    <row r="29" spans="1:17" x14ac:dyDescent="0.25">
      <c r="A29" s="7">
        <v>9</v>
      </c>
      <c r="B29" s="83" t="s">
        <v>53</v>
      </c>
      <c r="C29" s="44" t="s">
        <v>54</v>
      </c>
      <c r="D29" s="45"/>
      <c r="E29" s="45"/>
      <c r="F29" s="45"/>
      <c r="G29" s="45"/>
      <c r="H29" s="45"/>
      <c r="I29" s="45"/>
      <c r="J29" s="98"/>
    </row>
    <row r="30" spans="1:17" hidden="1" x14ac:dyDescent="0.25">
      <c r="A30" s="7" t="s">
        <v>46</v>
      </c>
    </row>
    <row r="31" spans="1:17" hidden="1" x14ac:dyDescent="0.25">
      <c r="A31" s="7" t="s">
        <v>46</v>
      </c>
    </row>
    <row r="32" spans="1:17" hidden="1" x14ac:dyDescent="0.25">
      <c r="A32" s="7" t="s">
        <v>46</v>
      </c>
    </row>
    <row r="33" spans="1:17" x14ac:dyDescent="0.25">
      <c r="A33" s="7" t="s">
        <v>47</v>
      </c>
      <c r="B33" s="83"/>
      <c r="C33" s="46"/>
      <c r="D33" s="46"/>
      <c r="E33" s="46"/>
      <c r="F33" s="89" t="s">
        <v>10</v>
      </c>
      <c r="G33" s="92">
        <v>10</v>
      </c>
      <c r="H33" s="94"/>
      <c r="I33" s="94"/>
      <c r="J33" s="99">
        <f>IF(AND(G33= "",H33= ""), 0, ROUND(ROUND(I33, 2) * ROUND(IF(H33="",G33,H33),  2), 2))</f>
        <v>0</v>
      </c>
      <c r="K33" s="7"/>
      <c r="M33" s="14">
        <v>0.2</v>
      </c>
      <c r="Q33" s="7">
        <v>1432</v>
      </c>
    </row>
    <row r="34" spans="1:17" hidden="1" x14ac:dyDescent="0.25">
      <c r="A34" s="7" t="s">
        <v>50</v>
      </c>
    </row>
    <row r="35" spans="1:17" hidden="1" x14ac:dyDescent="0.25">
      <c r="A35" s="7" t="s">
        <v>55</v>
      </c>
    </row>
    <row r="36" spans="1:17" x14ac:dyDescent="0.25">
      <c r="A36" s="7">
        <v>4</v>
      </c>
      <c r="B36" s="81"/>
      <c r="C36" s="41" t="s">
        <v>56</v>
      </c>
      <c r="D36" s="41"/>
      <c r="E36" s="41"/>
      <c r="F36" s="87"/>
      <c r="G36" s="87"/>
      <c r="H36" s="87"/>
      <c r="I36" s="87"/>
      <c r="J36" s="96"/>
      <c r="K36" s="7"/>
    </row>
    <row r="37" spans="1:17" ht="16.899999999999999" customHeight="1" x14ac:dyDescent="0.25">
      <c r="A37" s="7">
        <v>5</v>
      </c>
      <c r="B37" s="81">
        <v>3</v>
      </c>
      <c r="C37" s="42" t="s">
        <v>57</v>
      </c>
      <c r="D37" s="42"/>
      <c r="E37" s="42"/>
      <c r="F37" s="88"/>
      <c r="G37" s="88"/>
      <c r="H37" s="88"/>
      <c r="I37" s="88"/>
      <c r="J37" s="97"/>
      <c r="K37" s="7"/>
    </row>
    <row r="38" spans="1:17" hidden="1" x14ac:dyDescent="0.25">
      <c r="A38" s="7" t="s">
        <v>41</v>
      </c>
    </row>
    <row r="39" spans="1:17" x14ac:dyDescent="0.25">
      <c r="A39" s="7" t="s">
        <v>42</v>
      </c>
      <c r="B39" s="82"/>
      <c r="C39" s="43" t="s">
        <v>58</v>
      </c>
      <c r="D39" s="43"/>
      <c r="E39" s="43"/>
      <c r="F39" s="43"/>
      <c r="G39" s="43"/>
      <c r="H39" s="43"/>
      <c r="I39" s="43"/>
      <c r="J39" s="82"/>
    </row>
    <row r="40" spans="1:17" x14ac:dyDescent="0.25">
      <c r="A40" s="7">
        <v>9</v>
      </c>
      <c r="B40" s="83" t="s">
        <v>59</v>
      </c>
      <c r="C40" s="44" t="s">
        <v>60</v>
      </c>
      <c r="D40" s="45"/>
      <c r="E40" s="45"/>
      <c r="F40" s="45"/>
      <c r="G40" s="45"/>
      <c r="H40" s="45"/>
      <c r="I40" s="45"/>
      <c r="J40" s="98"/>
    </row>
    <row r="41" spans="1:17" hidden="1" x14ac:dyDescent="0.25">
      <c r="A41" s="7" t="s">
        <v>46</v>
      </c>
    </row>
    <row r="42" spans="1:17" hidden="1" x14ac:dyDescent="0.25">
      <c r="A42" s="7" t="s">
        <v>46</v>
      </c>
    </row>
    <row r="43" spans="1:17" hidden="1" x14ac:dyDescent="0.25">
      <c r="A43" s="7" t="s">
        <v>46</v>
      </c>
    </row>
    <row r="44" spans="1:17" hidden="1" x14ac:dyDescent="0.25">
      <c r="A44" s="7" t="s">
        <v>46</v>
      </c>
    </row>
    <row r="45" spans="1:17" x14ac:dyDescent="0.25">
      <c r="A45" s="7" t="s">
        <v>47</v>
      </c>
      <c r="B45" s="83"/>
      <c r="C45" s="46"/>
      <c r="D45" s="46"/>
      <c r="E45" s="46"/>
      <c r="F45" s="89" t="s">
        <v>61</v>
      </c>
      <c r="G45" s="92">
        <v>8.1</v>
      </c>
      <c r="H45" s="94"/>
      <c r="I45" s="94"/>
      <c r="J45" s="99">
        <f>IF(AND(G45= "",H45= ""), 0, ROUND(ROUND(I45, 2) * ROUND(IF(H45="",G45,H45),  2), 2))</f>
        <v>0</v>
      </c>
      <c r="K45" s="7"/>
      <c r="M45" s="14">
        <v>0.2</v>
      </c>
      <c r="Q45" s="7">
        <v>1432</v>
      </c>
    </row>
    <row r="46" spans="1:17" hidden="1" x14ac:dyDescent="0.25">
      <c r="A46" s="7" t="s">
        <v>50</v>
      </c>
    </row>
    <row r="47" spans="1:17" hidden="1" x14ac:dyDescent="0.25">
      <c r="A47" s="7" t="s">
        <v>55</v>
      </c>
    </row>
    <row r="48" spans="1:17" x14ac:dyDescent="0.25">
      <c r="A48" s="7">
        <v>4</v>
      </c>
      <c r="B48" s="81"/>
      <c r="C48" s="41" t="s">
        <v>62</v>
      </c>
      <c r="D48" s="41"/>
      <c r="E48" s="41"/>
      <c r="F48" s="87"/>
      <c r="G48" s="87"/>
      <c r="H48" s="87"/>
      <c r="I48" s="87"/>
      <c r="J48" s="96"/>
      <c r="K48" s="7"/>
    </row>
    <row r="49" spans="1:17" ht="16.899999999999999" customHeight="1" x14ac:dyDescent="0.25">
      <c r="A49" s="7">
        <v>5</v>
      </c>
      <c r="B49" s="81">
        <v>4</v>
      </c>
      <c r="C49" s="42" t="s">
        <v>63</v>
      </c>
      <c r="D49" s="42"/>
      <c r="E49" s="42"/>
      <c r="F49" s="88"/>
      <c r="G49" s="88"/>
      <c r="H49" s="88"/>
      <c r="I49" s="88"/>
      <c r="J49" s="97"/>
      <c r="K49" s="7"/>
    </row>
    <row r="50" spans="1:17" hidden="1" x14ac:dyDescent="0.25">
      <c r="A50" s="7" t="s">
        <v>41</v>
      </c>
    </row>
    <row r="51" spans="1:17" ht="26.25" customHeight="1" x14ac:dyDescent="0.25">
      <c r="A51" s="7" t="s">
        <v>42</v>
      </c>
      <c r="B51" s="82"/>
      <c r="C51" s="43" t="s">
        <v>64</v>
      </c>
      <c r="D51" s="43"/>
      <c r="E51" s="43"/>
      <c r="F51" s="43"/>
      <c r="G51" s="43"/>
      <c r="H51" s="43"/>
      <c r="I51" s="43"/>
      <c r="J51" s="82"/>
    </row>
    <row r="52" spans="1:17" x14ac:dyDescent="0.25">
      <c r="A52" s="7">
        <v>9</v>
      </c>
      <c r="B52" s="83" t="s">
        <v>65</v>
      </c>
      <c r="C52" s="44" t="s">
        <v>66</v>
      </c>
      <c r="D52" s="45"/>
      <c r="E52" s="45"/>
      <c r="F52" s="45"/>
      <c r="G52" s="45"/>
      <c r="H52" s="45"/>
      <c r="I52" s="45"/>
      <c r="J52" s="98"/>
    </row>
    <row r="53" spans="1:17" hidden="1" x14ac:dyDescent="0.25">
      <c r="A53" s="7" t="s">
        <v>46</v>
      </c>
    </row>
    <row r="54" spans="1:17" hidden="1" x14ac:dyDescent="0.25">
      <c r="A54" s="7" t="s">
        <v>46</v>
      </c>
    </row>
    <row r="55" spans="1:17" x14ac:dyDescent="0.25">
      <c r="A55" s="7" t="s">
        <v>47</v>
      </c>
      <c r="B55" s="83"/>
      <c r="C55" s="46"/>
      <c r="D55" s="46"/>
      <c r="E55" s="46"/>
      <c r="F55" s="89" t="s">
        <v>10</v>
      </c>
      <c r="G55" s="92">
        <v>4</v>
      </c>
      <c r="H55" s="94"/>
      <c r="I55" s="94"/>
      <c r="J55" s="99">
        <f>IF(AND(G55= "",H55= ""), 0, ROUND(ROUND(I55, 2) * ROUND(IF(H55="",G55,H55),  2), 2))</f>
        <v>0</v>
      </c>
      <c r="K55" s="7"/>
      <c r="M55" s="14">
        <v>0.2</v>
      </c>
      <c r="Q55" s="7">
        <v>1432</v>
      </c>
    </row>
    <row r="56" spans="1:17" hidden="1" x14ac:dyDescent="0.25">
      <c r="A56" s="7" t="s">
        <v>50</v>
      </c>
    </row>
    <row r="57" spans="1:17" hidden="1" x14ac:dyDescent="0.25">
      <c r="A57" s="7" t="s">
        <v>55</v>
      </c>
    </row>
    <row r="58" spans="1:17" ht="15.75" customHeight="1" x14ac:dyDescent="0.25">
      <c r="A58" s="7">
        <v>4</v>
      </c>
      <c r="B58" s="81"/>
      <c r="C58" s="41" t="s">
        <v>67</v>
      </c>
      <c r="D58" s="41"/>
      <c r="E58" s="41"/>
      <c r="F58" s="87"/>
      <c r="G58" s="87"/>
      <c r="H58" s="87"/>
      <c r="I58" s="87"/>
      <c r="J58" s="96"/>
      <c r="K58" s="7"/>
    </row>
    <row r="59" spans="1:17" x14ac:dyDescent="0.25">
      <c r="A59" s="7">
        <v>5</v>
      </c>
      <c r="B59" s="81">
        <v>5</v>
      </c>
      <c r="C59" s="42" t="s">
        <v>68</v>
      </c>
      <c r="D59" s="42"/>
      <c r="E59" s="42"/>
      <c r="F59" s="88"/>
      <c r="G59" s="88"/>
      <c r="H59" s="88"/>
      <c r="I59" s="88"/>
      <c r="J59" s="97"/>
      <c r="K59" s="7"/>
    </row>
    <row r="60" spans="1:17" hidden="1" x14ac:dyDescent="0.25">
      <c r="A60" s="7" t="s">
        <v>41</v>
      </c>
    </row>
    <row r="61" spans="1:17" x14ac:dyDescent="0.25">
      <c r="A61" s="7">
        <v>9</v>
      </c>
      <c r="B61" s="83" t="s">
        <v>69</v>
      </c>
      <c r="C61" s="44" t="s">
        <v>70</v>
      </c>
      <c r="D61" s="45"/>
      <c r="E61" s="45"/>
      <c r="F61" s="45"/>
      <c r="G61" s="45"/>
      <c r="H61" s="45"/>
      <c r="I61" s="45"/>
      <c r="J61" s="98"/>
    </row>
    <row r="62" spans="1:17" hidden="1" x14ac:dyDescent="0.25">
      <c r="A62" s="7" t="s">
        <v>46</v>
      </c>
    </row>
    <row r="63" spans="1:17" hidden="1" x14ac:dyDescent="0.25">
      <c r="A63" s="7" t="s">
        <v>46</v>
      </c>
    </row>
    <row r="64" spans="1:17" x14ac:dyDescent="0.25">
      <c r="A64" s="7" t="s">
        <v>47</v>
      </c>
      <c r="B64" s="83"/>
      <c r="C64" s="46"/>
      <c r="D64" s="46"/>
      <c r="E64" s="46"/>
      <c r="F64" s="89" t="s">
        <v>10</v>
      </c>
      <c r="G64" s="92">
        <v>7</v>
      </c>
      <c r="H64" s="94"/>
      <c r="I64" s="94"/>
      <c r="J64" s="99">
        <f>IF(AND(G64= "",H64= ""), 0, ROUND(ROUND(I64, 2) * ROUND(IF(H64="",G64,H64),  2), 2))</f>
        <v>0</v>
      </c>
      <c r="K64" s="7"/>
      <c r="M64" s="14">
        <v>0.2</v>
      </c>
      <c r="Q64" s="7">
        <v>1432</v>
      </c>
    </row>
    <row r="65" spans="1:17" hidden="1" x14ac:dyDescent="0.25">
      <c r="A65" s="7" t="s">
        <v>50</v>
      </c>
    </row>
    <row r="66" spans="1:17" x14ac:dyDescent="0.25">
      <c r="A66" s="7">
        <v>5</v>
      </c>
      <c r="B66" s="81">
        <v>6</v>
      </c>
      <c r="C66" s="101" t="s">
        <v>71</v>
      </c>
      <c r="D66" s="101"/>
      <c r="E66" s="101"/>
      <c r="F66" s="88"/>
      <c r="G66" s="88"/>
      <c r="H66" s="88"/>
      <c r="I66" s="88"/>
      <c r="J66" s="97"/>
      <c r="K66" s="7"/>
    </row>
    <row r="67" spans="1:17" hidden="1" x14ac:dyDescent="0.25">
      <c r="A67" s="7" t="s">
        <v>41</v>
      </c>
    </row>
    <row r="68" spans="1:17" hidden="1" x14ac:dyDescent="0.25">
      <c r="A68" s="7" t="s">
        <v>41</v>
      </c>
    </row>
    <row r="69" spans="1:17" ht="33.950000000000003" customHeight="1" x14ac:dyDescent="0.25">
      <c r="A69" s="7" t="s">
        <v>42</v>
      </c>
      <c r="B69" s="82"/>
      <c r="C69" s="43" t="s">
        <v>72</v>
      </c>
      <c r="D69" s="43"/>
      <c r="E69" s="43"/>
      <c r="F69" s="43"/>
      <c r="G69" s="43"/>
      <c r="H69" s="43"/>
      <c r="I69" s="43"/>
      <c r="J69" s="82"/>
    </row>
    <row r="70" spans="1:17" x14ac:dyDescent="0.25">
      <c r="A70" s="7">
        <v>9</v>
      </c>
      <c r="B70" s="83" t="s">
        <v>73</v>
      </c>
      <c r="C70" s="44" t="s">
        <v>74</v>
      </c>
      <c r="D70" s="45"/>
      <c r="E70" s="45"/>
      <c r="F70" s="45"/>
      <c r="G70" s="45"/>
      <c r="H70" s="45"/>
      <c r="I70" s="45"/>
      <c r="J70" s="98"/>
    </row>
    <row r="71" spans="1:17" hidden="1" x14ac:dyDescent="0.25">
      <c r="A71" s="7" t="s">
        <v>46</v>
      </c>
    </row>
    <row r="72" spans="1:17" hidden="1" x14ac:dyDescent="0.25">
      <c r="A72" s="7" t="s">
        <v>46</v>
      </c>
    </row>
    <row r="73" spans="1:17" hidden="1" x14ac:dyDescent="0.25">
      <c r="A73" s="7" t="s">
        <v>46</v>
      </c>
    </row>
    <row r="74" spans="1:17" hidden="1" x14ac:dyDescent="0.25">
      <c r="A74" s="7" t="s">
        <v>46</v>
      </c>
    </row>
    <row r="75" spans="1:17" hidden="1" x14ac:dyDescent="0.25">
      <c r="A75" s="7" t="s">
        <v>46</v>
      </c>
    </row>
    <row r="76" spans="1:17" hidden="1" x14ac:dyDescent="0.25">
      <c r="A76" s="7" t="s">
        <v>46</v>
      </c>
    </row>
    <row r="77" spans="1:17" hidden="1" x14ac:dyDescent="0.25">
      <c r="A77" s="7" t="s">
        <v>46</v>
      </c>
    </row>
    <row r="78" spans="1:17" x14ac:dyDescent="0.25">
      <c r="A78" s="7" t="s">
        <v>47</v>
      </c>
      <c r="B78" s="83"/>
      <c r="C78" s="46"/>
      <c r="D78" s="46"/>
      <c r="E78" s="46"/>
      <c r="F78" s="89" t="s">
        <v>10</v>
      </c>
      <c r="G78" s="92">
        <v>25</v>
      </c>
      <c r="H78" s="94"/>
      <c r="I78" s="94"/>
      <c r="J78" s="99">
        <f>IF(AND(G78= "",H78= ""), 0, ROUND(ROUND(I78, 2) * ROUND(IF(H78="",G78,H78),  2), 2))</f>
        <v>0</v>
      </c>
      <c r="K78" s="7"/>
      <c r="M78" s="14">
        <v>0.2</v>
      </c>
      <c r="Q78" s="7">
        <v>1432</v>
      </c>
    </row>
    <row r="79" spans="1:17" x14ac:dyDescent="0.25">
      <c r="A79" s="7">
        <v>9</v>
      </c>
      <c r="B79" s="83" t="s">
        <v>75</v>
      </c>
      <c r="C79" s="44" t="s">
        <v>76</v>
      </c>
      <c r="D79" s="45"/>
      <c r="E79" s="45"/>
      <c r="F79" s="45"/>
      <c r="G79" s="45"/>
      <c r="H79" s="45"/>
      <c r="I79" s="45"/>
      <c r="J79" s="98"/>
    </row>
    <row r="80" spans="1:17" hidden="1" x14ac:dyDescent="0.25">
      <c r="A80" s="7" t="s">
        <v>46</v>
      </c>
    </row>
    <row r="81" spans="1:17" hidden="1" x14ac:dyDescent="0.25">
      <c r="A81" s="7" t="s">
        <v>46</v>
      </c>
    </row>
    <row r="82" spans="1:17" hidden="1" x14ac:dyDescent="0.25">
      <c r="A82" s="7" t="s">
        <v>46</v>
      </c>
    </row>
    <row r="83" spans="1:17" x14ac:dyDescent="0.25">
      <c r="A83" s="7" t="s">
        <v>47</v>
      </c>
      <c r="B83" s="83"/>
      <c r="C83" s="46"/>
      <c r="D83" s="46"/>
      <c r="E83" s="46"/>
      <c r="F83" s="89" t="s">
        <v>10</v>
      </c>
      <c r="G83" s="92">
        <v>3</v>
      </c>
      <c r="H83" s="94"/>
      <c r="I83" s="94"/>
      <c r="J83" s="99">
        <f>IF(AND(G83= "",H83= ""), 0, ROUND(ROUND(I83, 2) * ROUND(IF(H83="",G83,H83),  2), 2))</f>
        <v>0</v>
      </c>
      <c r="K83" s="7"/>
      <c r="M83" s="14">
        <v>0.2</v>
      </c>
      <c r="Q83" s="7">
        <v>1432</v>
      </c>
    </row>
    <row r="84" spans="1:17" x14ac:dyDescent="0.25">
      <c r="A84" s="7">
        <v>9</v>
      </c>
      <c r="B84" s="83" t="s">
        <v>77</v>
      </c>
      <c r="C84" s="44" t="s">
        <v>78</v>
      </c>
      <c r="D84" s="45"/>
      <c r="E84" s="45"/>
      <c r="F84" s="45"/>
      <c r="G84" s="45"/>
      <c r="H84" s="45"/>
      <c r="I84" s="45"/>
      <c r="J84" s="98"/>
    </row>
    <row r="85" spans="1:17" x14ac:dyDescent="0.25">
      <c r="A85" s="7" t="s">
        <v>47</v>
      </c>
      <c r="B85" s="83"/>
      <c r="C85" s="46"/>
      <c r="D85" s="46"/>
      <c r="E85" s="46"/>
      <c r="F85" s="89" t="s">
        <v>79</v>
      </c>
      <c r="G85" s="91">
        <v>1</v>
      </c>
      <c r="H85" s="93"/>
      <c r="I85" s="94"/>
      <c r="J85" s="99">
        <f>IF(AND(G85= "",H85= ""), 0, ROUND(ROUND(I85, 2) * ROUND(IF(H85="",G85,H85),  0), 2))</f>
        <v>0</v>
      </c>
      <c r="K85" s="7"/>
      <c r="M85" s="14">
        <v>0.2</v>
      </c>
      <c r="Q85" s="7">
        <v>1432</v>
      </c>
    </row>
    <row r="86" spans="1:17" hidden="1" x14ac:dyDescent="0.25">
      <c r="A86" s="7" t="s">
        <v>50</v>
      </c>
    </row>
    <row r="87" spans="1:17" x14ac:dyDescent="0.25">
      <c r="A87" s="7">
        <v>5</v>
      </c>
      <c r="B87" s="81">
        <v>7</v>
      </c>
      <c r="C87" s="101" t="s">
        <v>80</v>
      </c>
      <c r="D87" s="101"/>
      <c r="E87" s="101"/>
      <c r="F87" s="88"/>
      <c r="G87" s="88"/>
      <c r="H87" s="88"/>
      <c r="I87" s="88"/>
      <c r="J87" s="97"/>
      <c r="K87" s="7"/>
    </row>
    <row r="88" spans="1:17" hidden="1" x14ac:dyDescent="0.25">
      <c r="A88" s="7" t="s">
        <v>41</v>
      </c>
    </row>
    <row r="89" spans="1:17" x14ac:dyDescent="0.25">
      <c r="A89" s="7" t="s">
        <v>42</v>
      </c>
      <c r="B89" s="82"/>
      <c r="C89" s="43" t="s">
        <v>81</v>
      </c>
      <c r="D89" s="43"/>
      <c r="E89" s="43"/>
      <c r="F89" s="43"/>
      <c r="G89" s="43"/>
      <c r="H89" s="43"/>
      <c r="I89" s="43"/>
      <c r="J89" s="82"/>
    </row>
    <row r="90" spans="1:17" x14ac:dyDescent="0.25">
      <c r="A90" s="7">
        <v>9</v>
      </c>
      <c r="B90" s="83" t="s">
        <v>82</v>
      </c>
      <c r="C90" s="44" t="s">
        <v>83</v>
      </c>
      <c r="D90" s="45"/>
      <c r="E90" s="45"/>
      <c r="F90" s="45"/>
      <c r="G90" s="45"/>
      <c r="H90" s="45"/>
      <c r="I90" s="45"/>
      <c r="J90" s="98"/>
    </row>
    <row r="91" spans="1:17" x14ac:dyDescent="0.25">
      <c r="A91" s="7" t="s">
        <v>47</v>
      </c>
      <c r="B91" s="83"/>
      <c r="C91" s="46"/>
      <c r="D91" s="46"/>
      <c r="E91" s="46"/>
      <c r="F91" s="89" t="s">
        <v>79</v>
      </c>
      <c r="G91" s="91">
        <v>1</v>
      </c>
      <c r="H91" s="93"/>
      <c r="I91" s="94"/>
      <c r="J91" s="99">
        <f>IF(AND(G91= "",H91= ""), 0, ROUND(ROUND(I91, 2) * ROUND(IF(H91="",G91,H91),  0), 2))</f>
        <v>0</v>
      </c>
      <c r="K91" s="7"/>
      <c r="M91" s="14">
        <v>0.2</v>
      </c>
      <c r="Q91" s="7">
        <v>1432</v>
      </c>
    </row>
    <row r="92" spans="1:17" x14ac:dyDescent="0.25">
      <c r="A92" s="7">
        <v>9</v>
      </c>
      <c r="B92" s="83" t="s">
        <v>84</v>
      </c>
      <c r="C92" s="44" t="s">
        <v>85</v>
      </c>
      <c r="D92" s="45"/>
      <c r="E92" s="45"/>
      <c r="F92" s="45"/>
      <c r="G92" s="45"/>
      <c r="H92" s="45"/>
      <c r="I92" s="45"/>
      <c r="J92" s="98"/>
    </row>
    <row r="93" spans="1:17" hidden="1" x14ac:dyDescent="0.25">
      <c r="A93" s="7" t="s">
        <v>86</v>
      </c>
    </row>
    <row r="94" spans="1:17" hidden="1" x14ac:dyDescent="0.25">
      <c r="A94" s="7" t="s">
        <v>86</v>
      </c>
    </row>
    <row r="95" spans="1:17" hidden="1" x14ac:dyDescent="0.25">
      <c r="A95" s="7" t="s">
        <v>86</v>
      </c>
    </row>
    <row r="96" spans="1:17" hidden="1" x14ac:dyDescent="0.25">
      <c r="A96" s="7" t="s">
        <v>46</v>
      </c>
    </row>
    <row r="97" spans="1:17" hidden="1" x14ac:dyDescent="0.25">
      <c r="A97" s="7" t="s">
        <v>46</v>
      </c>
    </row>
    <row r="98" spans="1:17" x14ac:dyDescent="0.25">
      <c r="A98" s="7" t="s">
        <v>47</v>
      </c>
      <c r="B98" s="83"/>
      <c r="C98" s="46"/>
      <c r="D98" s="46"/>
      <c r="E98" s="46"/>
      <c r="F98" s="89" t="s">
        <v>10</v>
      </c>
      <c r="G98" s="92">
        <v>12</v>
      </c>
      <c r="H98" s="94"/>
      <c r="I98" s="94"/>
      <c r="J98" s="99">
        <f>IF(AND(G98= "",H98= ""), 0, ROUND(ROUND(I98, 2) * ROUND(IF(H98="",G98,H98),  2), 2))</f>
        <v>0</v>
      </c>
      <c r="K98" s="7"/>
      <c r="M98" s="14">
        <v>0.2</v>
      </c>
      <c r="Q98" s="7">
        <v>1432</v>
      </c>
    </row>
    <row r="99" spans="1:17" hidden="1" x14ac:dyDescent="0.25">
      <c r="A99" s="7" t="s">
        <v>50</v>
      </c>
    </row>
    <row r="100" spans="1:17" x14ac:dyDescent="0.25">
      <c r="A100" s="7">
        <v>5</v>
      </c>
      <c r="B100" s="81">
        <v>8</v>
      </c>
      <c r="C100" s="42" t="s">
        <v>87</v>
      </c>
      <c r="D100" s="42"/>
      <c r="E100" s="42"/>
      <c r="F100" s="88"/>
      <c r="G100" s="88"/>
      <c r="H100" s="88"/>
      <c r="I100" s="88"/>
      <c r="J100" s="97"/>
      <c r="K100" s="7"/>
    </row>
    <row r="101" spans="1:17" hidden="1" x14ac:dyDescent="0.25">
      <c r="A101" s="7" t="s">
        <v>41</v>
      </c>
    </row>
    <row r="102" spans="1:17" x14ac:dyDescent="0.25">
      <c r="A102" s="7" t="s">
        <v>42</v>
      </c>
      <c r="B102" s="82"/>
      <c r="C102" s="43" t="s">
        <v>81</v>
      </c>
      <c r="D102" s="43"/>
      <c r="E102" s="43"/>
      <c r="F102" s="43"/>
      <c r="G102" s="43"/>
      <c r="H102" s="43"/>
      <c r="I102" s="43"/>
      <c r="J102" s="82"/>
    </row>
    <row r="103" spans="1:17" x14ac:dyDescent="0.25">
      <c r="A103" s="7">
        <v>9</v>
      </c>
      <c r="B103" s="83" t="s">
        <v>88</v>
      </c>
      <c r="C103" s="44" t="s">
        <v>89</v>
      </c>
      <c r="D103" s="45"/>
      <c r="E103" s="45"/>
      <c r="F103" s="45"/>
      <c r="G103" s="45"/>
      <c r="H103" s="45"/>
      <c r="I103" s="45"/>
      <c r="J103" s="98"/>
    </row>
    <row r="104" spans="1:17" hidden="1" x14ac:dyDescent="0.25">
      <c r="A104" s="7" t="s">
        <v>46</v>
      </c>
    </row>
    <row r="105" spans="1:17" hidden="1" x14ac:dyDescent="0.25">
      <c r="A105" s="7" t="s">
        <v>46</v>
      </c>
    </row>
    <row r="106" spans="1:17" hidden="1" x14ac:dyDescent="0.25">
      <c r="A106" s="7" t="s">
        <v>46</v>
      </c>
    </row>
    <row r="107" spans="1:17" hidden="1" x14ac:dyDescent="0.25">
      <c r="A107" s="7" t="s">
        <v>46</v>
      </c>
    </row>
    <row r="108" spans="1:17" x14ac:dyDescent="0.25">
      <c r="A108" s="7" t="s">
        <v>47</v>
      </c>
      <c r="B108" s="83"/>
      <c r="C108" s="46"/>
      <c r="D108" s="46"/>
      <c r="E108" s="46"/>
      <c r="F108" s="89" t="s">
        <v>10</v>
      </c>
      <c r="G108" s="92">
        <v>115</v>
      </c>
      <c r="H108" s="94"/>
      <c r="I108" s="94"/>
      <c r="J108" s="99">
        <f>IF(AND(G108= "",H108= ""), 0, ROUND(ROUND(I108, 2) * ROUND(IF(H108="",G108,H108),  2), 2))</f>
        <v>0</v>
      </c>
      <c r="K108" s="7"/>
      <c r="M108" s="14">
        <v>0.2</v>
      </c>
      <c r="Q108" s="7">
        <v>1432</v>
      </c>
    </row>
    <row r="109" spans="1:17" hidden="1" x14ac:dyDescent="0.25">
      <c r="A109" s="7" t="s">
        <v>50</v>
      </c>
    </row>
    <row r="110" spans="1:17" hidden="1" x14ac:dyDescent="0.25">
      <c r="A110" s="7" t="s">
        <v>55</v>
      </c>
    </row>
    <row r="111" spans="1:17" x14ac:dyDescent="0.25">
      <c r="A111" s="7">
        <v>4</v>
      </c>
      <c r="B111" s="81"/>
      <c r="C111" s="41" t="s">
        <v>90</v>
      </c>
      <c r="D111" s="41"/>
      <c r="E111" s="41"/>
      <c r="F111" s="87"/>
      <c r="G111" s="87"/>
      <c r="H111" s="87"/>
      <c r="I111" s="87"/>
      <c r="J111" s="96"/>
      <c r="K111" s="7"/>
    </row>
    <row r="112" spans="1:17" ht="16.899999999999999" customHeight="1" x14ac:dyDescent="0.25">
      <c r="A112" s="7">
        <v>5</v>
      </c>
      <c r="B112" s="81">
        <v>9</v>
      </c>
      <c r="C112" s="42" t="s">
        <v>91</v>
      </c>
      <c r="D112" s="42"/>
      <c r="E112" s="42"/>
      <c r="F112" s="88"/>
      <c r="G112" s="88"/>
      <c r="H112" s="88"/>
      <c r="I112" s="88"/>
      <c r="J112" s="97"/>
      <c r="K112" s="7"/>
    </row>
    <row r="113" spans="1:17" hidden="1" x14ac:dyDescent="0.25">
      <c r="A113" s="7" t="s">
        <v>41</v>
      </c>
    </row>
    <row r="114" spans="1:17" x14ac:dyDescent="0.25">
      <c r="A114" s="7" t="s">
        <v>42</v>
      </c>
      <c r="B114" s="82"/>
      <c r="C114" s="43" t="s">
        <v>92</v>
      </c>
      <c r="D114" s="43"/>
      <c r="E114" s="43"/>
      <c r="F114" s="43"/>
      <c r="G114" s="43"/>
      <c r="H114" s="43"/>
      <c r="I114" s="43"/>
      <c r="J114" s="82"/>
    </row>
    <row r="115" spans="1:17" x14ac:dyDescent="0.25">
      <c r="A115" s="7">
        <v>9</v>
      </c>
      <c r="B115" s="83" t="s">
        <v>93</v>
      </c>
      <c r="C115" s="44" t="s">
        <v>91</v>
      </c>
      <c r="D115" s="45"/>
      <c r="E115" s="45"/>
      <c r="F115" s="45"/>
      <c r="G115" s="45"/>
      <c r="H115" s="45"/>
      <c r="I115" s="45"/>
      <c r="J115" s="98"/>
    </row>
    <row r="116" spans="1:17" hidden="1" x14ac:dyDescent="0.25">
      <c r="A116" s="7" t="s">
        <v>46</v>
      </c>
    </row>
    <row r="117" spans="1:17" hidden="1" x14ac:dyDescent="0.25">
      <c r="A117" s="7" t="s">
        <v>46</v>
      </c>
    </row>
    <row r="118" spans="1:17" hidden="1" x14ac:dyDescent="0.25">
      <c r="A118" s="7" t="s">
        <v>46</v>
      </c>
    </row>
    <row r="119" spans="1:17" hidden="1" x14ac:dyDescent="0.25">
      <c r="A119" s="7" t="s">
        <v>46</v>
      </c>
    </row>
    <row r="120" spans="1:17" x14ac:dyDescent="0.25">
      <c r="A120" s="7" t="s">
        <v>47</v>
      </c>
      <c r="B120" s="83"/>
      <c r="C120" s="46"/>
      <c r="D120" s="46"/>
      <c r="E120" s="46"/>
      <c r="F120" s="89" t="s">
        <v>10</v>
      </c>
      <c r="G120" s="92">
        <v>30</v>
      </c>
      <c r="H120" s="94"/>
      <c r="I120" s="94"/>
      <c r="J120" s="99">
        <f>IF(AND(G120= "",H120= ""), 0, ROUND(ROUND(I120, 2) * ROUND(IF(H120="",G120,H120),  2), 2))</f>
        <v>0</v>
      </c>
      <c r="K120" s="7"/>
      <c r="M120" s="14">
        <v>0.2</v>
      </c>
      <c r="Q120" s="7">
        <v>1432</v>
      </c>
    </row>
    <row r="121" spans="1:17" hidden="1" x14ac:dyDescent="0.25">
      <c r="A121" s="7" t="s">
        <v>50</v>
      </c>
    </row>
    <row r="122" spans="1:17" hidden="1" x14ac:dyDescent="0.25">
      <c r="A122" s="7" t="s">
        <v>55</v>
      </c>
    </row>
    <row r="123" spans="1:17" x14ac:dyDescent="0.25">
      <c r="A123" s="7">
        <v>4</v>
      </c>
      <c r="B123" s="81"/>
      <c r="C123" s="41" t="s">
        <v>94</v>
      </c>
      <c r="D123" s="41"/>
      <c r="E123" s="41"/>
      <c r="F123" s="87"/>
      <c r="G123" s="87"/>
      <c r="H123" s="87"/>
      <c r="I123" s="87"/>
      <c r="J123" s="96"/>
      <c r="K123" s="7"/>
    </row>
    <row r="124" spans="1:17" x14ac:dyDescent="0.25">
      <c r="A124" s="7">
        <v>5</v>
      </c>
      <c r="B124" s="81">
        <v>10</v>
      </c>
      <c r="C124" s="101" t="s">
        <v>95</v>
      </c>
      <c r="D124" s="101"/>
      <c r="E124" s="101"/>
      <c r="F124" s="88"/>
      <c r="G124" s="88"/>
      <c r="H124" s="88"/>
      <c r="I124" s="88"/>
      <c r="J124" s="97"/>
      <c r="K124" s="7"/>
    </row>
    <row r="125" spans="1:17" hidden="1" x14ac:dyDescent="0.25">
      <c r="A125" s="7" t="s">
        <v>41</v>
      </c>
    </row>
    <row r="126" spans="1:17" x14ac:dyDescent="0.25">
      <c r="A126" s="7" t="s">
        <v>42</v>
      </c>
      <c r="B126" s="82"/>
      <c r="C126" s="43" t="s">
        <v>96</v>
      </c>
      <c r="D126" s="43"/>
      <c r="E126" s="43"/>
      <c r="F126" s="43"/>
      <c r="G126" s="43"/>
      <c r="H126" s="43"/>
      <c r="I126" s="43"/>
      <c r="J126" s="82"/>
    </row>
    <row r="127" spans="1:17" x14ac:dyDescent="0.25">
      <c r="A127" s="7">
        <v>9</v>
      </c>
      <c r="B127" s="83" t="s">
        <v>97</v>
      </c>
      <c r="C127" s="44" t="s">
        <v>98</v>
      </c>
      <c r="D127" s="45"/>
      <c r="E127" s="45"/>
      <c r="F127" s="45"/>
      <c r="G127" s="45"/>
      <c r="H127" s="45"/>
      <c r="I127" s="45"/>
      <c r="J127" s="98"/>
    </row>
    <row r="128" spans="1:17" hidden="1" x14ac:dyDescent="0.25">
      <c r="A128" s="7" t="s">
        <v>46</v>
      </c>
    </row>
    <row r="129" spans="1:17" x14ac:dyDescent="0.25">
      <c r="A129" s="7" t="s">
        <v>47</v>
      </c>
      <c r="B129" s="83"/>
      <c r="C129" s="46"/>
      <c r="D129" s="46"/>
      <c r="E129" s="46"/>
      <c r="F129" s="89" t="s">
        <v>11</v>
      </c>
      <c r="G129" s="91">
        <v>12</v>
      </c>
      <c r="H129" s="93"/>
      <c r="I129" s="94"/>
      <c r="J129" s="99">
        <f>IF(AND(G129= "",H129= ""), 0, ROUND(ROUND(I129, 2) * ROUND(IF(H129="",G129,H129),  0), 2))</f>
        <v>0</v>
      </c>
      <c r="K129" s="7"/>
      <c r="M129" s="14">
        <v>0.2</v>
      </c>
      <c r="Q129" s="7">
        <v>1432</v>
      </c>
    </row>
    <row r="130" spans="1:17" x14ac:dyDescent="0.25">
      <c r="A130" s="7">
        <v>9</v>
      </c>
      <c r="B130" s="83" t="s">
        <v>99</v>
      </c>
      <c r="C130" s="44" t="s">
        <v>100</v>
      </c>
      <c r="D130" s="45"/>
      <c r="E130" s="45"/>
      <c r="F130" s="45"/>
      <c r="G130" s="45"/>
      <c r="H130" s="45"/>
      <c r="I130" s="45"/>
      <c r="J130" s="98"/>
    </row>
    <row r="131" spans="1:17" x14ac:dyDescent="0.25">
      <c r="A131" s="7" t="s">
        <v>47</v>
      </c>
      <c r="B131" s="83"/>
      <c r="C131" s="46"/>
      <c r="D131" s="46"/>
      <c r="E131" s="46"/>
      <c r="F131" s="89" t="s">
        <v>11</v>
      </c>
      <c r="G131" s="91">
        <v>10</v>
      </c>
      <c r="H131" s="93"/>
      <c r="I131" s="94"/>
      <c r="J131" s="99">
        <f>IF(AND(G131= "",H131= ""), 0, ROUND(ROUND(I131, 2) * ROUND(IF(H131="",G131,H131),  0), 2))</f>
        <v>0</v>
      </c>
      <c r="K131" s="7"/>
      <c r="M131" s="14">
        <v>0.2</v>
      </c>
      <c r="Q131" s="7">
        <v>1432</v>
      </c>
    </row>
    <row r="132" spans="1:17" hidden="1" x14ac:dyDescent="0.25">
      <c r="A132" s="7" t="s">
        <v>50</v>
      </c>
    </row>
    <row r="133" spans="1:17" hidden="1" x14ac:dyDescent="0.25">
      <c r="A133" s="7" t="s">
        <v>55</v>
      </c>
    </row>
    <row r="134" spans="1:17" x14ac:dyDescent="0.25">
      <c r="A134" s="7">
        <v>4</v>
      </c>
      <c r="B134" s="81"/>
      <c r="C134" s="41" t="s">
        <v>101</v>
      </c>
      <c r="D134" s="41"/>
      <c r="E134" s="41"/>
      <c r="F134" s="87"/>
      <c r="G134" s="87"/>
      <c r="H134" s="87"/>
      <c r="I134" s="87"/>
      <c r="J134" s="96"/>
      <c r="K134" s="7"/>
    </row>
    <row r="135" spans="1:17" x14ac:dyDescent="0.25">
      <c r="A135" s="7">
        <v>5</v>
      </c>
      <c r="B135" s="81">
        <v>11</v>
      </c>
      <c r="C135" s="101" t="s">
        <v>102</v>
      </c>
      <c r="D135" s="101"/>
      <c r="E135" s="101"/>
      <c r="F135" s="88"/>
      <c r="G135" s="88"/>
      <c r="H135" s="88"/>
      <c r="I135" s="88"/>
      <c r="J135" s="97"/>
      <c r="K135" s="7"/>
    </row>
    <row r="136" spans="1:17" hidden="1" x14ac:dyDescent="0.25">
      <c r="A136" s="7" t="s">
        <v>41</v>
      </c>
    </row>
    <row r="137" spans="1:17" x14ac:dyDescent="0.25">
      <c r="A137" s="7" t="s">
        <v>42</v>
      </c>
      <c r="B137" s="82"/>
      <c r="C137" s="43" t="s">
        <v>103</v>
      </c>
      <c r="D137" s="43"/>
      <c r="E137" s="43"/>
      <c r="F137" s="43"/>
      <c r="G137" s="43"/>
      <c r="H137" s="43"/>
      <c r="I137" s="43"/>
      <c r="J137" s="82"/>
    </row>
    <row r="138" spans="1:17" x14ac:dyDescent="0.25">
      <c r="A138" s="7">
        <v>9</v>
      </c>
      <c r="B138" s="83" t="s">
        <v>104</v>
      </c>
      <c r="C138" s="44" t="s">
        <v>105</v>
      </c>
      <c r="D138" s="45"/>
      <c r="E138" s="45"/>
      <c r="F138" s="45"/>
      <c r="G138" s="45"/>
      <c r="H138" s="45"/>
      <c r="I138" s="45"/>
      <c r="J138" s="98"/>
    </row>
    <row r="139" spans="1:17" x14ac:dyDescent="0.25">
      <c r="A139" s="7" t="s">
        <v>47</v>
      </c>
      <c r="B139" s="83"/>
      <c r="C139" s="46"/>
      <c r="D139" s="46"/>
      <c r="E139" s="46"/>
      <c r="F139" s="89" t="s">
        <v>11</v>
      </c>
      <c r="G139" s="91">
        <v>1</v>
      </c>
      <c r="H139" s="93"/>
      <c r="I139" s="94"/>
      <c r="J139" s="99">
        <f>IF(AND(G139= "",H139= ""), 0, ROUND(ROUND(I139, 2) * ROUND(IF(H139="",G139,H139),  0), 2))</f>
        <v>0</v>
      </c>
      <c r="K139" s="7"/>
      <c r="M139" s="14">
        <v>0.2</v>
      </c>
      <c r="Q139" s="7">
        <v>1432</v>
      </c>
    </row>
    <row r="140" spans="1:17" hidden="1" x14ac:dyDescent="0.25">
      <c r="A140" s="7" t="s">
        <v>50</v>
      </c>
    </row>
    <row r="141" spans="1:17" ht="16.899999999999999" customHeight="1" x14ac:dyDescent="0.25">
      <c r="A141" s="7">
        <v>5</v>
      </c>
      <c r="B141" s="81">
        <v>12</v>
      </c>
      <c r="C141" s="42" t="s">
        <v>106</v>
      </c>
      <c r="D141" s="42"/>
      <c r="E141" s="42"/>
      <c r="F141" s="88"/>
      <c r="G141" s="88"/>
      <c r="H141" s="88"/>
      <c r="I141" s="88"/>
      <c r="J141" s="97"/>
      <c r="K141" s="7"/>
    </row>
    <row r="142" spans="1:17" hidden="1" x14ac:dyDescent="0.25">
      <c r="A142" s="7" t="s">
        <v>41</v>
      </c>
    </row>
    <row r="143" spans="1:17" x14ac:dyDescent="0.25">
      <c r="A143" s="7">
        <v>9</v>
      </c>
      <c r="B143" s="83" t="s">
        <v>107</v>
      </c>
      <c r="C143" s="44" t="s">
        <v>108</v>
      </c>
      <c r="D143" s="45"/>
      <c r="E143" s="45"/>
      <c r="F143" s="45"/>
      <c r="G143" s="45"/>
      <c r="H143" s="45"/>
      <c r="I143" s="45"/>
      <c r="J143" s="98"/>
    </row>
    <row r="144" spans="1:17" x14ac:dyDescent="0.25">
      <c r="A144" s="7" t="s">
        <v>47</v>
      </c>
      <c r="B144" s="83"/>
      <c r="C144" s="46"/>
      <c r="D144" s="46"/>
      <c r="E144" s="46"/>
      <c r="F144" s="89" t="s">
        <v>79</v>
      </c>
      <c r="G144" s="91">
        <v>1</v>
      </c>
      <c r="H144" s="93"/>
      <c r="I144" s="94"/>
      <c r="J144" s="99">
        <f>IF(AND(G144= "",H144= ""), 0, ROUND(ROUND(I144, 2) * ROUND(IF(H144="",G144,H144),  0), 2))</f>
        <v>0</v>
      </c>
      <c r="K144" s="7"/>
      <c r="M144" s="14">
        <v>0.2</v>
      </c>
      <c r="Q144" s="7">
        <v>1432</v>
      </c>
    </row>
    <row r="145" spans="1:17" hidden="1" x14ac:dyDescent="0.25">
      <c r="A145" s="7" t="s">
        <v>50</v>
      </c>
    </row>
    <row r="146" spans="1:17" hidden="1" x14ac:dyDescent="0.25">
      <c r="A146" s="7" t="s">
        <v>55</v>
      </c>
    </row>
    <row r="147" spans="1:17" hidden="1" x14ac:dyDescent="0.25">
      <c r="A147" s="7" t="s">
        <v>35</v>
      </c>
    </row>
    <row r="148" spans="1:17" ht="36.75" customHeight="1" x14ac:dyDescent="0.25">
      <c r="A148" s="7">
        <v>3</v>
      </c>
      <c r="B148" s="102"/>
      <c r="C148" s="103" t="s">
        <v>109</v>
      </c>
      <c r="D148" s="104"/>
      <c r="E148" s="104"/>
      <c r="F148" s="104"/>
      <c r="G148" s="104"/>
      <c r="H148" s="104"/>
      <c r="I148" s="105"/>
      <c r="J148" s="106"/>
      <c r="K148" s="7" t="s">
        <v>110</v>
      </c>
    </row>
    <row r="149" spans="1:17" x14ac:dyDescent="0.25">
      <c r="A149" s="7">
        <v>4</v>
      </c>
      <c r="B149" s="102"/>
      <c r="C149" s="107" t="s">
        <v>39</v>
      </c>
      <c r="D149" s="107"/>
      <c r="E149" s="107"/>
      <c r="F149" s="108"/>
      <c r="G149" s="108"/>
      <c r="H149" s="108"/>
      <c r="I149" s="108"/>
      <c r="J149" s="109"/>
      <c r="K149" s="7" t="s">
        <v>110</v>
      </c>
    </row>
    <row r="150" spans="1:17" x14ac:dyDescent="0.25">
      <c r="A150" s="7">
        <v>5</v>
      </c>
      <c r="B150" s="102">
        <v>13</v>
      </c>
      <c r="C150" s="110" t="s">
        <v>111</v>
      </c>
      <c r="D150" s="110"/>
      <c r="E150" s="110"/>
      <c r="F150" s="111"/>
      <c r="G150" s="111"/>
      <c r="H150" s="111"/>
      <c r="I150" s="111"/>
      <c r="J150" s="112"/>
      <c r="K150" s="7" t="s">
        <v>110</v>
      </c>
    </row>
    <row r="151" spans="1:17" hidden="1" x14ac:dyDescent="0.25">
      <c r="A151" s="7" t="s">
        <v>41</v>
      </c>
      <c r="B151" s="113"/>
      <c r="C151" s="114"/>
      <c r="D151" s="114"/>
      <c r="E151" s="114"/>
      <c r="F151" s="113"/>
      <c r="G151" s="113"/>
      <c r="H151" s="113"/>
      <c r="I151" s="113"/>
      <c r="J151" s="113"/>
    </row>
    <row r="152" spans="1:17" x14ac:dyDescent="0.25">
      <c r="A152" s="7" t="s">
        <v>42</v>
      </c>
      <c r="B152" s="115"/>
      <c r="C152" s="116" t="s">
        <v>112</v>
      </c>
      <c r="D152" s="116"/>
      <c r="E152" s="116"/>
      <c r="F152" s="116"/>
      <c r="G152" s="116"/>
      <c r="H152" s="116"/>
      <c r="I152" s="116"/>
      <c r="J152" s="115"/>
    </row>
    <row r="153" spans="1:17" ht="27.2" customHeight="1" x14ac:dyDescent="0.25">
      <c r="A153" s="7">
        <v>9</v>
      </c>
      <c r="B153" s="117" t="s">
        <v>113</v>
      </c>
      <c r="C153" s="118" t="s">
        <v>114</v>
      </c>
      <c r="D153" s="119"/>
      <c r="E153" s="119"/>
      <c r="F153" s="119"/>
      <c r="G153" s="119"/>
      <c r="H153" s="119"/>
      <c r="I153" s="119"/>
      <c r="J153" s="120"/>
    </row>
    <row r="154" spans="1:17" x14ac:dyDescent="0.25">
      <c r="A154" s="7" t="s">
        <v>47</v>
      </c>
      <c r="B154" s="117"/>
      <c r="C154" s="121"/>
      <c r="D154" s="121"/>
      <c r="E154" s="121"/>
      <c r="F154" s="122" t="s">
        <v>11</v>
      </c>
      <c r="G154" s="123">
        <v>1</v>
      </c>
      <c r="H154" s="124"/>
      <c r="I154" s="125"/>
      <c r="J154" s="126">
        <f>IF(AND(G154= "",H154= ""), 0, ROUND(ROUND(I154, 2) * ROUND(IF(H154="",G154,H154),  0), 2))</f>
        <v>0</v>
      </c>
      <c r="K154" s="7" t="s">
        <v>110</v>
      </c>
      <c r="L154" s="7">
        <v>53612</v>
      </c>
      <c r="M154" s="14">
        <v>0.2</v>
      </c>
      <c r="Q154" s="7">
        <v>1432</v>
      </c>
    </row>
    <row r="155" spans="1:17" ht="27.2" customHeight="1" x14ac:dyDescent="0.25">
      <c r="A155" s="7">
        <v>9</v>
      </c>
      <c r="B155" s="117" t="s">
        <v>115</v>
      </c>
      <c r="C155" s="118" t="s">
        <v>116</v>
      </c>
      <c r="D155" s="119"/>
      <c r="E155" s="119"/>
      <c r="F155" s="119"/>
      <c r="G155" s="119"/>
      <c r="H155" s="119"/>
      <c r="I155" s="119"/>
      <c r="J155" s="120"/>
    </row>
    <row r="156" spans="1:17" x14ac:dyDescent="0.25">
      <c r="A156" s="7" t="s">
        <v>47</v>
      </c>
      <c r="B156" s="117"/>
      <c r="C156" s="121"/>
      <c r="D156" s="121"/>
      <c r="E156" s="121"/>
      <c r="F156" s="122" t="s">
        <v>11</v>
      </c>
      <c r="G156" s="123">
        <v>3</v>
      </c>
      <c r="H156" s="124"/>
      <c r="I156" s="125"/>
      <c r="J156" s="126">
        <f>IF(AND(G156= "",H156= ""), 0, ROUND(ROUND(I156, 2) * ROUND(IF(H156="",G156,H156),  0), 2))</f>
        <v>0</v>
      </c>
      <c r="K156" s="7" t="s">
        <v>110</v>
      </c>
      <c r="L156" s="7">
        <v>53612</v>
      </c>
      <c r="M156" s="14">
        <v>0.2</v>
      </c>
      <c r="Q156" s="7">
        <v>1432</v>
      </c>
    </row>
    <row r="157" spans="1:17" hidden="1" x14ac:dyDescent="0.25">
      <c r="A157" s="7" t="s">
        <v>50</v>
      </c>
      <c r="B157" s="113"/>
      <c r="C157" s="114"/>
      <c r="D157" s="114"/>
      <c r="E157" s="114"/>
      <c r="F157" s="113"/>
      <c r="G157" s="113"/>
      <c r="H157" s="113"/>
      <c r="I157" s="113"/>
      <c r="J157" s="113"/>
    </row>
    <row r="158" spans="1:17" hidden="1" x14ac:dyDescent="0.25">
      <c r="A158" s="7" t="s">
        <v>55</v>
      </c>
      <c r="B158" s="113"/>
      <c r="C158" s="114"/>
      <c r="D158" s="114"/>
      <c r="E158" s="114"/>
      <c r="F158" s="113"/>
      <c r="G158" s="113"/>
      <c r="H158" s="113"/>
      <c r="I158" s="113"/>
      <c r="J158" s="113"/>
    </row>
    <row r="159" spans="1:17" x14ac:dyDescent="0.25">
      <c r="A159" s="7">
        <v>4</v>
      </c>
      <c r="B159" s="102"/>
      <c r="C159" s="107" t="s">
        <v>56</v>
      </c>
      <c r="D159" s="107"/>
      <c r="E159" s="107"/>
      <c r="F159" s="108"/>
      <c r="G159" s="108"/>
      <c r="H159" s="108"/>
      <c r="I159" s="108"/>
      <c r="J159" s="109"/>
      <c r="K159" s="7" t="s">
        <v>110</v>
      </c>
    </row>
    <row r="160" spans="1:17" ht="16.899999999999999" customHeight="1" x14ac:dyDescent="0.25">
      <c r="A160" s="7">
        <v>5</v>
      </c>
      <c r="B160" s="102">
        <v>14</v>
      </c>
      <c r="C160" s="127" t="s">
        <v>57</v>
      </c>
      <c r="D160" s="127"/>
      <c r="E160" s="127"/>
      <c r="F160" s="111"/>
      <c r="G160" s="111"/>
      <c r="H160" s="111"/>
      <c r="I160" s="111"/>
      <c r="J160" s="112"/>
      <c r="K160" s="7" t="s">
        <v>110</v>
      </c>
    </row>
    <row r="161" spans="1:17" hidden="1" x14ac:dyDescent="0.25">
      <c r="A161" s="7" t="s">
        <v>41</v>
      </c>
      <c r="B161" s="113"/>
      <c r="C161" s="114"/>
      <c r="D161" s="114"/>
      <c r="E161" s="114"/>
      <c r="F161" s="113"/>
      <c r="G161" s="113"/>
      <c r="H161" s="113"/>
      <c r="I161" s="113"/>
      <c r="J161" s="113"/>
    </row>
    <row r="162" spans="1:17" x14ac:dyDescent="0.25">
      <c r="A162" s="7" t="s">
        <v>42</v>
      </c>
      <c r="B162" s="115"/>
      <c r="C162" s="116" t="s">
        <v>117</v>
      </c>
      <c r="D162" s="116"/>
      <c r="E162" s="116"/>
      <c r="F162" s="116"/>
      <c r="G162" s="116"/>
      <c r="H162" s="116"/>
      <c r="I162" s="116"/>
      <c r="J162" s="115"/>
    </row>
    <row r="163" spans="1:17" x14ac:dyDescent="0.25">
      <c r="A163" s="7">
        <v>9</v>
      </c>
      <c r="B163" s="117" t="s">
        <v>118</v>
      </c>
      <c r="C163" s="118" t="s">
        <v>60</v>
      </c>
      <c r="D163" s="119"/>
      <c r="E163" s="119"/>
      <c r="F163" s="119"/>
      <c r="G163" s="119"/>
      <c r="H163" s="119"/>
      <c r="I163" s="119"/>
      <c r="J163" s="120"/>
    </row>
    <row r="164" spans="1:17" hidden="1" x14ac:dyDescent="0.25">
      <c r="A164" s="7" t="s">
        <v>46</v>
      </c>
      <c r="B164" s="113"/>
      <c r="C164" s="114"/>
      <c r="D164" s="114"/>
      <c r="E164" s="114"/>
      <c r="F164" s="113"/>
      <c r="G164" s="113"/>
      <c r="H164" s="113"/>
      <c r="I164" s="113"/>
      <c r="J164" s="113"/>
    </row>
    <row r="165" spans="1:17" hidden="1" x14ac:dyDescent="0.25">
      <c r="A165" s="7" t="s">
        <v>46</v>
      </c>
      <c r="B165" s="113"/>
      <c r="C165" s="114"/>
      <c r="D165" s="114"/>
      <c r="E165" s="114"/>
      <c r="F165" s="113"/>
      <c r="G165" s="113"/>
      <c r="H165" s="113"/>
      <c r="I165" s="113"/>
      <c r="J165" s="113"/>
    </row>
    <row r="166" spans="1:17" hidden="1" x14ac:dyDescent="0.25">
      <c r="A166" s="7" t="s">
        <v>46</v>
      </c>
      <c r="B166" s="113"/>
      <c r="C166" s="114"/>
      <c r="D166" s="114"/>
      <c r="E166" s="114"/>
      <c r="F166" s="113"/>
      <c r="G166" s="113"/>
      <c r="H166" s="113"/>
      <c r="I166" s="113"/>
      <c r="J166" s="113"/>
    </row>
    <row r="167" spans="1:17" x14ac:dyDescent="0.25">
      <c r="A167" s="7" t="s">
        <v>47</v>
      </c>
      <c r="B167" s="117"/>
      <c r="C167" s="121"/>
      <c r="D167" s="121"/>
      <c r="E167" s="121"/>
      <c r="F167" s="122" t="s">
        <v>61</v>
      </c>
      <c r="G167" s="128">
        <v>26</v>
      </c>
      <c r="H167" s="125"/>
      <c r="I167" s="125"/>
      <c r="J167" s="126">
        <f>IF(AND(G167= "",H167= ""), 0, ROUND(ROUND(I167, 2) * ROUND(IF(H167="",G167,H167),  2), 2))</f>
        <v>0</v>
      </c>
      <c r="K167" s="7" t="s">
        <v>110</v>
      </c>
      <c r="L167" s="7">
        <v>53612</v>
      </c>
      <c r="M167" s="14">
        <v>0.2</v>
      </c>
      <c r="Q167" s="7">
        <v>1432</v>
      </c>
    </row>
    <row r="168" spans="1:17" hidden="1" x14ac:dyDescent="0.25">
      <c r="A168" s="7" t="s">
        <v>50</v>
      </c>
      <c r="B168" s="113"/>
      <c r="C168" s="114"/>
      <c r="D168" s="114"/>
      <c r="E168" s="114"/>
      <c r="F168" s="113"/>
      <c r="G168" s="113"/>
      <c r="H168" s="113"/>
      <c r="I168" s="113"/>
      <c r="J168" s="113"/>
    </row>
    <row r="169" spans="1:17" hidden="1" x14ac:dyDescent="0.25">
      <c r="A169" s="7" t="s">
        <v>55</v>
      </c>
      <c r="B169" s="113"/>
      <c r="C169" s="114"/>
      <c r="D169" s="114"/>
      <c r="E169" s="114"/>
      <c r="F169" s="113"/>
      <c r="G169" s="113"/>
      <c r="H169" s="113"/>
      <c r="I169" s="113"/>
      <c r="J169" s="113"/>
    </row>
    <row r="170" spans="1:17" x14ac:dyDescent="0.25">
      <c r="A170" s="7">
        <v>4</v>
      </c>
      <c r="B170" s="102"/>
      <c r="C170" s="107" t="s">
        <v>62</v>
      </c>
      <c r="D170" s="107"/>
      <c r="E170" s="107"/>
      <c r="F170" s="108"/>
      <c r="G170" s="108"/>
      <c r="H170" s="108"/>
      <c r="I170" s="108"/>
      <c r="J170" s="109"/>
      <c r="K170" s="7" t="s">
        <v>110</v>
      </c>
    </row>
    <row r="171" spans="1:17" ht="16.899999999999999" customHeight="1" x14ac:dyDescent="0.25">
      <c r="A171" s="7">
        <v>5</v>
      </c>
      <c r="B171" s="102">
        <v>15</v>
      </c>
      <c r="C171" s="127" t="s">
        <v>63</v>
      </c>
      <c r="D171" s="127"/>
      <c r="E171" s="127"/>
      <c r="F171" s="111"/>
      <c r="G171" s="111"/>
      <c r="H171" s="111"/>
      <c r="I171" s="111"/>
      <c r="J171" s="112"/>
      <c r="K171" s="7" t="s">
        <v>110</v>
      </c>
    </row>
    <row r="172" spans="1:17" hidden="1" x14ac:dyDescent="0.25">
      <c r="A172" s="7" t="s">
        <v>41</v>
      </c>
      <c r="B172" s="113"/>
      <c r="C172" s="114"/>
      <c r="D172" s="114"/>
      <c r="E172" s="114"/>
      <c r="F172" s="113"/>
      <c r="G172" s="113"/>
      <c r="H172" s="113"/>
      <c r="I172" s="113"/>
      <c r="J172" s="113"/>
    </row>
    <row r="173" spans="1:17" x14ac:dyDescent="0.25">
      <c r="A173" s="7" t="s">
        <v>42</v>
      </c>
      <c r="B173" s="115"/>
      <c r="C173" s="116" t="s">
        <v>119</v>
      </c>
      <c r="D173" s="116"/>
      <c r="E173" s="116"/>
      <c r="F173" s="116"/>
      <c r="G173" s="116"/>
      <c r="H173" s="116"/>
      <c r="I173" s="116"/>
      <c r="J173" s="115"/>
    </row>
    <row r="174" spans="1:17" x14ac:dyDescent="0.25">
      <c r="A174" s="7">
        <v>9</v>
      </c>
      <c r="B174" s="117" t="s">
        <v>120</v>
      </c>
      <c r="C174" s="118" t="s">
        <v>121</v>
      </c>
      <c r="D174" s="119"/>
      <c r="E174" s="119"/>
      <c r="F174" s="119"/>
      <c r="G174" s="119"/>
      <c r="H174" s="119"/>
      <c r="I174" s="119"/>
      <c r="J174" s="120"/>
    </row>
    <row r="175" spans="1:17" hidden="1" x14ac:dyDescent="0.25">
      <c r="A175" s="7" t="s">
        <v>46</v>
      </c>
      <c r="B175" s="113"/>
      <c r="C175" s="114"/>
      <c r="D175" s="114"/>
      <c r="E175" s="114"/>
      <c r="F175" s="113"/>
      <c r="G175" s="113"/>
      <c r="H175" s="113"/>
      <c r="I175" s="113"/>
      <c r="J175" s="113"/>
    </row>
    <row r="176" spans="1:17" hidden="1" x14ac:dyDescent="0.25">
      <c r="A176" s="7" t="s">
        <v>46</v>
      </c>
      <c r="B176" s="113"/>
      <c r="C176" s="114"/>
      <c r="D176" s="114"/>
      <c r="E176" s="114"/>
      <c r="F176" s="113"/>
      <c r="G176" s="113"/>
      <c r="H176" s="113"/>
      <c r="I176" s="113"/>
      <c r="J176" s="113"/>
    </row>
    <row r="177" spans="1:17" x14ac:dyDescent="0.25">
      <c r="A177" s="7" t="s">
        <v>47</v>
      </c>
      <c r="B177" s="117"/>
      <c r="C177" s="121"/>
      <c r="D177" s="121"/>
      <c r="E177" s="121"/>
      <c r="F177" s="122" t="s">
        <v>10</v>
      </c>
      <c r="G177" s="128">
        <v>8</v>
      </c>
      <c r="H177" s="125"/>
      <c r="I177" s="125"/>
      <c r="J177" s="126">
        <f>IF(AND(G177= "",H177= ""), 0, ROUND(ROUND(I177, 2) * ROUND(IF(H177="",G177,H177),  2), 2))</f>
        <v>0</v>
      </c>
      <c r="K177" s="7" t="s">
        <v>110</v>
      </c>
      <c r="L177" s="7">
        <v>53612</v>
      </c>
      <c r="M177" s="14">
        <v>0.2</v>
      </c>
      <c r="Q177" s="7">
        <v>1432</v>
      </c>
    </row>
    <row r="178" spans="1:17" hidden="1" x14ac:dyDescent="0.25">
      <c r="A178" s="7" t="s">
        <v>50</v>
      </c>
      <c r="B178" s="113"/>
      <c r="C178" s="114"/>
      <c r="D178" s="114"/>
      <c r="E178" s="114"/>
      <c r="F178" s="113"/>
      <c r="G178" s="113"/>
      <c r="H178" s="113"/>
      <c r="I178" s="113"/>
      <c r="J178" s="113"/>
    </row>
    <row r="179" spans="1:17" hidden="1" x14ac:dyDescent="0.25">
      <c r="A179" s="7" t="s">
        <v>55</v>
      </c>
      <c r="B179" s="113"/>
      <c r="C179" s="114"/>
      <c r="D179" s="114"/>
      <c r="E179" s="114"/>
      <c r="F179" s="113"/>
      <c r="G179" s="113"/>
      <c r="H179" s="113"/>
      <c r="I179" s="113"/>
      <c r="J179" s="113"/>
    </row>
    <row r="180" spans="1:17" ht="15.75" customHeight="1" x14ac:dyDescent="0.25">
      <c r="A180" s="7">
        <v>4</v>
      </c>
      <c r="B180" s="102"/>
      <c r="C180" s="107" t="s">
        <v>67</v>
      </c>
      <c r="D180" s="107"/>
      <c r="E180" s="107"/>
      <c r="F180" s="108"/>
      <c r="G180" s="108"/>
      <c r="H180" s="108"/>
      <c r="I180" s="108"/>
      <c r="J180" s="109"/>
      <c r="K180" s="7" t="s">
        <v>110</v>
      </c>
    </row>
    <row r="181" spans="1:17" x14ac:dyDescent="0.25">
      <c r="A181" s="7">
        <v>5</v>
      </c>
      <c r="B181" s="102">
        <v>16</v>
      </c>
      <c r="C181" s="110" t="s">
        <v>71</v>
      </c>
      <c r="D181" s="110"/>
      <c r="E181" s="110"/>
      <c r="F181" s="111"/>
      <c r="G181" s="111"/>
      <c r="H181" s="111"/>
      <c r="I181" s="111"/>
      <c r="J181" s="112"/>
      <c r="K181" s="7" t="s">
        <v>110</v>
      </c>
    </row>
    <row r="182" spans="1:17" hidden="1" x14ac:dyDescent="0.25">
      <c r="A182" s="7" t="s">
        <v>41</v>
      </c>
      <c r="B182" s="113"/>
      <c r="C182" s="114"/>
      <c r="D182" s="114"/>
      <c r="E182" s="114"/>
      <c r="F182" s="113"/>
      <c r="G182" s="113"/>
      <c r="H182" s="113"/>
      <c r="I182" s="113"/>
      <c r="J182" s="113"/>
    </row>
    <row r="183" spans="1:17" hidden="1" x14ac:dyDescent="0.25">
      <c r="A183" s="7" t="s">
        <v>41</v>
      </c>
      <c r="B183" s="113"/>
      <c r="C183" s="114"/>
      <c r="D183" s="114"/>
      <c r="E183" s="114"/>
      <c r="F183" s="113"/>
      <c r="G183" s="113"/>
      <c r="H183" s="113"/>
      <c r="I183" s="113"/>
      <c r="J183" s="113"/>
    </row>
    <row r="184" spans="1:17" x14ac:dyDescent="0.25">
      <c r="A184" s="7">
        <v>9</v>
      </c>
      <c r="B184" s="117" t="s">
        <v>122</v>
      </c>
      <c r="C184" s="118" t="s">
        <v>74</v>
      </c>
      <c r="D184" s="119"/>
      <c r="E184" s="119"/>
      <c r="F184" s="119"/>
      <c r="G184" s="119"/>
      <c r="H184" s="119"/>
      <c r="I184" s="119"/>
      <c r="J184" s="120"/>
    </row>
    <row r="185" spans="1:17" x14ac:dyDescent="0.25">
      <c r="A185" s="7" t="s">
        <v>47</v>
      </c>
      <c r="B185" s="117"/>
      <c r="C185" s="121"/>
      <c r="D185" s="121"/>
      <c r="E185" s="121"/>
      <c r="F185" s="122" t="s">
        <v>10</v>
      </c>
      <c r="G185" s="128">
        <v>10</v>
      </c>
      <c r="H185" s="125"/>
      <c r="I185" s="125"/>
      <c r="J185" s="126">
        <f>IF(AND(G185= "",H185= ""), 0, ROUND(ROUND(I185, 2) * ROUND(IF(H185="",G185,H185),  2), 2))</f>
        <v>0</v>
      </c>
      <c r="K185" s="7" t="s">
        <v>110</v>
      </c>
      <c r="L185" s="7">
        <v>53612</v>
      </c>
      <c r="M185" s="14">
        <v>0.2</v>
      </c>
      <c r="Q185" s="7">
        <v>1432</v>
      </c>
    </row>
    <row r="186" spans="1:17" hidden="1" x14ac:dyDescent="0.25">
      <c r="A186" s="7" t="s">
        <v>50</v>
      </c>
      <c r="B186" s="113"/>
      <c r="C186" s="114"/>
      <c r="D186" s="114"/>
      <c r="E186" s="114"/>
      <c r="F186" s="113"/>
      <c r="G186" s="113"/>
      <c r="H186" s="113"/>
      <c r="I186" s="113"/>
      <c r="J186" s="113"/>
    </row>
    <row r="187" spans="1:17" x14ac:dyDescent="0.25">
      <c r="A187" s="7">
        <v>5</v>
      </c>
      <c r="B187" s="102">
        <v>17</v>
      </c>
      <c r="C187" s="110" t="s">
        <v>80</v>
      </c>
      <c r="D187" s="110"/>
      <c r="E187" s="110"/>
      <c r="F187" s="111"/>
      <c r="G187" s="111"/>
      <c r="H187" s="111"/>
      <c r="I187" s="111"/>
      <c r="J187" s="112"/>
      <c r="K187" s="7" t="s">
        <v>110</v>
      </c>
    </row>
    <row r="188" spans="1:17" hidden="1" x14ac:dyDescent="0.25">
      <c r="A188" s="7" t="s">
        <v>41</v>
      </c>
      <c r="B188" s="113"/>
      <c r="C188" s="114"/>
      <c r="D188" s="114"/>
      <c r="E188" s="114"/>
      <c r="F188" s="113"/>
      <c r="G188" s="113"/>
      <c r="H188" s="113"/>
      <c r="I188" s="113"/>
      <c r="J188" s="113"/>
    </row>
    <row r="189" spans="1:17" x14ac:dyDescent="0.25">
      <c r="A189" s="7" t="s">
        <v>42</v>
      </c>
      <c r="B189" s="115"/>
      <c r="C189" s="116" t="s">
        <v>123</v>
      </c>
      <c r="D189" s="116"/>
      <c r="E189" s="116"/>
      <c r="F189" s="116"/>
      <c r="G189" s="116"/>
      <c r="H189" s="116"/>
      <c r="I189" s="116"/>
      <c r="J189" s="115"/>
    </row>
    <row r="190" spans="1:17" x14ac:dyDescent="0.25">
      <c r="A190" s="7">
        <v>9</v>
      </c>
      <c r="B190" s="117" t="s">
        <v>124</v>
      </c>
      <c r="C190" s="118" t="s">
        <v>85</v>
      </c>
      <c r="D190" s="119"/>
      <c r="E190" s="119"/>
      <c r="F190" s="119"/>
      <c r="G190" s="119"/>
      <c r="H190" s="119"/>
      <c r="I190" s="119"/>
      <c r="J190" s="120"/>
    </row>
    <row r="191" spans="1:17" hidden="1" x14ac:dyDescent="0.25">
      <c r="A191" s="7" t="s">
        <v>86</v>
      </c>
      <c r="B191" s="113"/>
      <c r="C191" s="114"/>
      <c r="D191" s="114"/>
      <c r="E191" s="114"/>
      <c r="F191" s="113"/>
      <c r="G191" s="113"/>
      <c r="H191" s="113"/>
      <c r="I191" s="113"/>
      <c r="J191" s="113"/>
    </row>
    <row r="192" spans="1:17" hidden="1" x14ac:dyDescent="0.25">
      <c r="A192" s="7" t="s">
        <v>86</v>
      </c>
      <c r="B192" s="113"/>
      <c r="C192" s="114"/>
      <c r="D192" s="114"/>
      <c r="E192" s="114"/>
      <c r="F192" s="113"/>
      <c r="G192" s="113"/>
      <c r="H192" s="113"/>
      <c r="I192" s="113"/>
      <c r="J192" s="113"/>
    </row>
    <row r="193" spans="1:17" hidden="1" x14ac:dyDescent="0.25">
      <c r="A193" s="7" t="s">
        <v>86</v>
      </c>
      <c r="B193" s="113"/>
      <c r="C193" s="114"/>
      <c r="D193" s="114"/>
      <c r="E193" s="114"/>
      <c r="F193" s="113"/>
      <c r="G193" s="113"/>
      <c r="H193" s="113"/>
      <c r="I193" s="113"/>
      <c r="J193" s="113"/>
    </row>
    <row r="194" spans="1:17" hidden="1" x14ac:dyDescent="0.25">
      <c r="A194" s="7" t="s">
        <v>86</v>
      </c>
      <c r="B194" s="113"/>
      <c r="C194" s="114"/>
      <c r="D194" s="114"/>
      <c r="E194" s="114"/>
      <c r="F194" s="113"/>
      <c r="G194" s="113"/>
      <c r="H194" s="113"/>
      <c r="I194" s="113"/>
      <c r="J194" s="113"/>
    </row>
    <row r="195" spans="1:17" hidden="1" x14ac:dyDescent="0.25">
      <c r="A195" s="7" t="s">
        <v>125</v>
      </c>
      <c r="B195" s="113"/>
      <c r="C195" s="114"/>
      <c r="D195" s="114"/>
      <c r="E195" s="114"/>
      <c r="F195" s="113"/>
      <c r="G195" s="113"/>
      <c r="H195" s="113"/>
      <c r="I195" s="113"/>
      <c r="J195" s="113"/>
    </row>
    <row r="196" spans="1:17" hidden="1" x14ac:dyDescent="0.25">
      <c r="A196" s="7" t="s">
        <v>46</v>
      </c>
      <c r="B196" s="113"/>
      <c r="C196" s="114"/>
      <c r="D196" s="114"/>
      <c r="E196" s="114"/>
      <c r="F196" s="113"/>
      <c r="G196" s="113"/>
      <c r="H196" s="113"/>
      <c r="I196" s="113"/>
      <c r="J196" s="113"/>
    </row>
    <row r="197" spans="1:17" x14ac:dyDescent="0.25">
      <c r="A197" s="7" t="s">
        <v>47</v>
      </c>
      <c r="B197" s="117"/>
      <c r="C197" s="121"/>
      <c r="D197" s="121"/>
      <c r="E197" s="121"/>
      <c r="F197" s="122" t="s">
        <v>10</v>
      </c>
      <c r="G197" s="128">
        <v>8</v>
      </c>
      <c r="H197" s="125"/>
      <c r="I197" s="125"/>
      <c r="J197" s="126">
        <f>IF(AND(G197= "",H197= ""), 0, ROUND(ROUND(I197, 2) * ROUND(IF(H197="",G197,H197),  2), 2))</f>
        <v>0</v>
      </c>
      <c r="K197" s="7" t="s">
        <v>110</v>
      </c>
      <c r="L197" s="7">
        <v>53612</v>
      </c>
      <c r="M197" s="14">
        <v>0.2</v>
      </c>
      <c r="Q197" s="7">
        <v>1432</v>
      </c>
    </row>
    <row r="198" spans="1:17" hidden="1" x14ac:dyDescent="0.25">
      <c r="A198" s="7" t="s">
        <v>50</v>
      </c>
      <c r="B198" s="113"/>
      <c r="C198" s="114"/>
      <c r="D198" s="114"/>
      <c r="E198" s="114"/>
      <c r="F198" s="113"/>
      <c r="G198" s="113"/>
      <c r="H198" s="113"/>
      <c r="I198" s="113"/>
      <c r="J198" s="113"/>
    </row>
    <row r="199" spans="1:17" x14ac:dyDescent="0.25">
      <c r="A199" s="7">
        <v>5</v>
      </c>
      <c r="B199" s="102">
        <v>18</v>
      </c>
      <c r="C199" s="127" t="s">
        <v>87</v>
      </c>
      <c r="D199" s="127"/>
      <c r="E199" s="127"/>
      <c r="F199" s="111"/>
      <c r="G199" s="111"/>
      <c r="H199" s="111"/>
      <c r="I199" s="111"/>
      <c r="J199" s="112"/>
      <c r="K199" s="7" t="s">
        <v>110</v>
      </c>
    </row>
    <row r="200" spans="1:17" hidden="1" x14ac:dyDescent="0.25">
      <c r="A200" s="7" t="s">
        <v>41</v>
      </c>
      <c r="B200" s="113"/>
      <c r="C200" s="114"/>
      <c r="D200" s="114"/>
      <c r="E200" s="114"/>
      <c r="F200" s="113"/>
      <c r="G200" s="113"/>
      <c r="H200" s="113"/>
      <c r="I200" s="113"/>
      <c r="J200" s="113"/>
    </row>
    <row r="201" spans="1:17" x14ac:dyDescent="0.25">
      <c r="A201" s="7" t="s">
        <v>42</v>
      </c>
      <c r="B201" s="115"/>
      <c r="C201" s="116" t="s">
        <v>123</v>
      </c>
      <c r="D201" s="116"/>
      <c r="E201" s="116"/>
      <c r="F201" s="116"/>
      <c r="G201" s="116"/>
      <c r="H201" s="116"/>
      <c r="I201" s="116"/>
      <c r="J201" s="115"/>
    </row>
    <row r="202" spans="1:17" x14ac:dyDescent="0.25">
      <c r="A202" s="7">
        <v>9</v>
      </c>
      <c r="B202" s="117" t="s">
        <v>126</v>
      </c>
      <c r="C202" s="118" t="s">
        <v>89</v>
      </c>
      <c r="D202" s="119"/>
      <c r="E202" s="119"/>
      <c r="F202" s="119"/>
      <c r="G202" s="119"/>
      <c r="H202" s="119"/>
      <c r="I202" s="119"/>
      <c r="J202" s="120"/>
    </row>
    <row r="203" spans="1:17" hidden="1" x14ac:dyDescent="0.25">
      <c r="A203" s="7" t="s">
        <v>46</v>
      </c>
      <c r="B203" s="113"/>
      <c r="C203" s="114"/>
      <c r="D203" s="114"/>
      <c r="E203" s="114"/>
      <c r="F203" s="113"/>
      <c r="G203" s="113"/>
      <c r="H203" s="113"/>
      <c r="I203" s="113"/>
      <c r="J203" s="113"/>
    </row>
    <row r="204" spans="1:17" x14ac:dyDescent="0.25">
      <c r="A204" s="7" t="s">
        <v>47</v>
      </c>
      <c r="B204" s="117"/>
      <c r="C204" s="121"/>
      <c r="D204" s="121"/>
      <c r="E204" s="121"/>
      <c r="F204" s="122" t="s">
        <v>10</v>
      </c>
      <c r="G204" s="128">
        <v>80</v>
      </c>
      <c r="H204" s="125"/>
      <c r="I204" s="125"/>
      <c r="J204" s="126">
        <f>IF(AND(G204= "",H204= ""), 0, ROUND(ROUND(I204, 2) * ROUND(IF(H204="",G204,H204),  2), 2))</f>
        <v>0</v>
      </c>
      <c r="K204" s="7" t="s">
        <v>110</v>
      </c>
      <c r="L204" s="7">
        <v>53612</v>
      </c>
      <c r="M204" s="14">
        <v>0.2</v>
      </c>
      <c r="Q204" s="7">
        <v>1432</v>
      </c>
    </row>
    <row r="205" spans="1:17" hidden="1" x14ac:dyDescent="0.25">
      <c r="A205" s="7" t="s">
        <v>50</v>
      </c>
      <c r="B205" s="113"/>
      <c r="C205" s="114"/>
      <c r="D205" s="114"/>
      <c r="E205" s="114"/>
      <c r="F205" s="113"/>
      <c r="G205" s="113"/>
      <c r="H205" s="113"/>
      <c r="I205" s="113"/>
      <c r="J205" s="113"/>
    </row>
    <row r="206" spans="1:17" hidden="1" x14ac:dyDescent="0.25">
      <c r="A206" s="7" t="s">
        <v>55</v>
      </c>
      <c r="B206" s="113"/>
      <c r="C206" s="114"/>
      <c r="D206" s="114"/>
      <c r="E206" s="114"/>
      <c r="F206" s="113"/>
      <c r="G206" s="113"/>
      <c r="H206" s="113"/>
      <c r="I206" s="113"/>
      <c r="J206" s="113"/>
    </row>
    <row r="207" spans="1:17" x14ac:dyDescent="0.25">
      <c r="A207" s="7">
        <v>4</v>
      </c>
      <c r="B207" s="102"/>
      <c r="C207" s="107" t="s">
        <v>90</v>
      </c>
      <c r="D207" s="107"/>
      <c r="E207" s="107"/>
      <c r="F207" s="108"/>
      <c r="G207" s="108"/>
      <c r="H207" s="108"/>
      <c r="I207" s="108"/>
      <c r="J207" s="109"/>
      <c r="K207" s="7" t="s">
        <v>110</v>
      </c>
    </row>
    <row r="208" spans="1:17" ht="16.899999999999999" customHeight="1" x14ac:dyDescent="0.25">
      <c r="A208" s="7">
        <v>5</v>
      </c>
      <c r="B208" s="102">
        <v>19</v>
      </c>
      <c r="C208" s="127" t="s">
        <v>91</v>
      </c>
      <c r="D208" s="127"/>
      <c r="E208" s="127"/>
      <c r="F208" s="111"/>
      <c r="G208" s="111"/>
      <c r="H208" s="111"/>
      <c r="I208" s="111"/>
      <c r="J208" s="112"/>
      <c r="K208" s="7" t="s">
        <v>110</v>
      </c>
    </row>
    <row r="209" spans="1:17" hidden="1" x14ac:dyDescent="0.25">
      <c r="A209" s="7" t="s">
        <v>41</v>
      </c>
      <c r="B209" s="113"/>
      <c r="C209" s="114"/>
      <c r="D209" s="114"/>
      <c r="E209" s="114"/>
      <c r="F209" s="113"/>
      <c r="G209" s="113"/>
      <c r="H209" s="113"/>
      <c r="I209" s="113"/>
      <c r="J209" s="113"/>
    </row>
    <row r="210" spans="1:17" x14ac:dyDescent="0.25">
      <c r="A210" s="7" t="s">
        <v>42</v>
      </c>
      <c r="B210" s="115"/>
      <c r="C210" s="116" t="s">
        <v>127</v>
      </c>
      <c r="D210" s="116"/>
      <c r="E210" s="116"/>
      <c r="F210" s="116"/>
      <c r="G210" s="116"/>
      <c r="H210" s="116"/>
      <c r="I210" s="116"/>
      <c r="J210" s="115"/>
    </row>
    <row r="211" spans="1:17" x14ac:dyDescent="0.25">
      <c r="A211" s="7">
        <v>9</v>
      </c>
      <c r="B211" s="117" t="s">
        <v>128</v>
      </c>
      <c r="C211" s="118" t="s">
        <v>91</v>
      </c>
      <c r="D211" s="119"/>
      <c r="E211" s="119"/>
      <c r="F211" s="119"/>
      <c r="G211" s="119"/>
      <c r="H211" s="119"/>
      <c r="I211" s="119"/>
      <c r="J211" s="120"/>
    </row>
    <row r="212" spans="1:17" hidden="1" x14ac:dyDescent="0.25">
      <c r="A212" s="7" t="s">
        <v>46</v>
      </c>
      <c r="B212" s="113"/>
      <c r="C212" s="114"/>
      <c r="D212" s="114"/>
      <c r="E212" s="114"/>
      <c r="F212" s="113"/>
      <c r="G212" s="113"/>
      <c r="H212" s="113"/>
      <c r="I212" s="113"/>
      <c r="J212" s="113"/>
    </row>
    <row r="213" spans="1:17" x14ac:dyDescent="0.25">
      <c r="A213" s="7" t="s">
        <v>47</v>
      </c>
      <c r="B213" s="117"/>
      <c r="C213" s="121"/>
      <c r="D213" s="121"/>
      <c r="E213" s="121"/>
      <c r="F213" s="122" t="s">
        <v>10</v>
      </c>
      <c r="G213" s="128">
        <v>13</v>
      </c>
      <c r="H213" s="125"/>
      <c r="I213" s="125"/>
      <c r="J213" s="126">
        <f>IF(AND(G213= "",H213= ""), 0, ROUND(ROUND(I213, 2) * ROUND(IF(H213="",G213,H213),  2), 2))</f>
        <v>0</v>
      </c>
      <c r="K213" s="7" t="s">
        <v>110</v>
      </c>
      <c r="L213" s="7">
        <v>53612</v>
      </c>
      <c r="M213" s="14">
        <v>0.2</v>
      </c>
      <c r="Q213" s="7">
        <v>1432</v>
      </c>
    </row>
    <row r="214" spans="1:17" hidden="1" x14ac:dyDescent="0.25">
      <c r="A214" s="7" t="s">
        <v>50</v>
      </c>
      <c r="B214" s="113"/>
      <c r="C214" s="114"/>
      <c r="D214" s="114"/>
      <c r="E214" s="114"/>
      <c r="F214" s="113"/>
      <c r="G214" s="113"/>
      <c r="H214" s="113"/>
      <c r="I214" s="113"/>
      <c r="J214" s="113"/>
    </row>
    <row r="215" spans="1:17" hidden="1" x14ac:dyDescent="0.25">
      <c r="A215" s="7" t="s">
        <v>55</v>
      </c>
      <c r="B215" s="113"/>
      <c r="C215" s="114"/>
      <c r="D215" s="114"/>
      <c r="E215" s="114"/>
      <c r="F215" s="113"/>
      <c r="G215" s="113"/>
      <c r="H215" s="113"/>
      <c r="I215" s="113"/>
      <c r="J215" s="113"/>
    </row>
    <row r="216" spans="1:17" x14ac:dyDescent="0.25">
      <c r="A216" s="7">
        <v>4</v>
      </c>
      <c r="B216" s="102"/>
      <c r="C216" s="107" t="s">
        <v>94</v>
      </c>
      <c r="D216" s="107"/>
      <c r="E216" s="107"/>
      <c r="F216" s="108"/>
      <c r="G216" s="108"/>
      <c r="H216" s="108"/>
      <c r="I216" s="108"/>
      <c r="J216" s="109"/>
      <c r="K216" s="7" t="s">
        <v>110</v>
      </c>
    </row>
    <row r="217" spans="1:17" x14ac:dyDescent="0.25">
      <c r="A217" s="7">
        <v>5</v>
      </c>
      <c r="B217" s="102">
        <v>20</v>
      </c>
      <c r="C217" s="110" t="s">
        <v>95</v>
      </c>
      <c r="D217" s="110"/>
      <c r="E217" s="110"/>
      <c r="F217" s="111"/>
      <c r="G217" s="111"/>
      <c r="H217" s="111"/>
      <c r="I217" s="111"/>
      <c r="J217" s="112"/>
      <c r="K217" s="7" t="s">
        <v>110</v>
      </c>
    </row>
    <row r="218" spans="1:17" hidden="1" x14ac:dyDescent="0.25">
      <c r="A218" s="7" t="s">
        <v>41</v>
      </c>
      <c r="B218" s="113"/>
      <c r="C218" s="114"/>
      <c r="D218" s="114"/>
      <c r="E218" s="114"/>
      <c r="F218" s="113"/>
      <c r="G218" s="113"/>
      <c r="H218" s="113"/>
      <c r="I218" s="113"/>
      <c r="J218" s="113"/>
    </row>
    <row r="219" spans="1:17" x14ac:dyDescent="0.25">
      <c r="A219" s="7">
        <v>9</v>
      </c>
      <c r="B219" s="117" t="s">
        <v>129</v>
      </c>
      <c r="C219" s="118" t="s">
        <v>98</v>
      </c>
      <c r="D219" s="119"/>
      <c r="E219" s="119"/>
      <c r="F219" s="119"/>
      <c r="G219" s="119"/>
      <c r="H219" s="119"/>
      <c r="I219" s="119"/>
      <c r="J219" s="120"/>
    </row>
    <row r="220" spans="1:17" hidden="1" x14ac:dyDescent="0.25">
      <c r="A220" s="7" t="s">
        <v>46</v>
      </c>
      <c r="B220" s="113"/>
      <c r="C220" s="114"/>
      <c r="D220" s="114"/>
      <c r="E220" s="114"/>
      <c r="F220" s="113"/>
      <c r="G220" s="113"/>
      <c r="H220" s="113"/>
      <c r="I220" s="113"/>
      <c r="J220" s="113"/>
    </row>
    <row r="221" spans="1:17" x14ac:dyDescent="0.25">
      <c r="A221" s="7" t="s">
        <v>47</v>
      </c>
      <c r="B221" s="117"/>
      <c r="C221" s="121"/>
      <c r="D221" s="121"/>
      <c r="E221" s="121"/>
      <c r="F221" s="122" t="s">
        <v>11</v>
      </c>
      <c r="G221" s="123">
        <v>9</v>
      </c>
      <c r="H221" s="124"/>
      <c r="I221" s="125"/>
      <c r="J221" s="126">
        <f>IF(AND(G221= "",H221= ""), 0, ROUND(ROUND(I221, 2) * ROUND(IF(H221="",G221,H221),  0), 2))</f>
        <v>0</v>
      </c>
      <c r="K221" s="7" t="s">
        <v>110</v>
      </c>
      <c r="L221" s="7">
        <v>53612</v>
      </c>
      <c r="M221" s="14">
        <v>0.2</v>
      </c>
      <c r="Q221" s="7">
        <v>1432</v>
      </c>
    </row>
    <row r="222" spans="1:17" hidden="1" x14ac:dyDescent="0.25">
      <c r="A222" s="7" t="s">
        <v>50</v>
      </c>
    </row>
    <row r="223" spans="1:17" hidden="1" x14ac:dyDescent="0.25">
      <c r="A223" s="7" t="s">
        <v>55</v>
      </c>
    </row>
    <row r="224" spans="1:17" hidden="1" x14ac:dyDescent="0.25">
      <c r="A224" s="7" t="s">
        <v>35</v>
      </c>
    </row>
    <row r="225" spans="2:10" ht="38.450000000000003" customHeight="1" x14ac:dyDescent="0.25">
      <c r="B225" s="84"/>
      <c r="C225" s="47" t="s">
        <v>130</v>
      </c>
      <c r="D225" s="47"/>
      <c r="E225" s="47"/>
      <c r="F225" s="47"/>
      <c r="G225" s="47"/>
      <c r="H225" s="47"/>
      <c r="I225" s="47"/>
      <c r="J225" s="47"/>
    </row>
    <row r="227" spans="2:10" ht="15.75" x14ac:dyDescent="0.25">
      <c r="C227" s="48" t="s">
        <v>131</v>
      </c>
      <c r="D227" s="48"/>
      <c r="E227" s="48"/>
      <c r="F227" s="48"/>
      <c r="G227" s="48"/>
      <c r="H227" s="48"/>
      <c r="I227" s="48"/>
      <c r="J227" s="48"/>
    </row>
    <row r="228" spans="2:10" ht="16.899999999999999" customHeight="1" x14ac:dyDescent="0.25">
      <c r="C228" s="50" t="s">
        <v>36</v>
      </c>
      <c r="D228" s="51"/>
      <c r="E228" s="51"/>
      <c r="F228" s="49">
        <f>0</f>
        <v>0</v>
      </c>
      <c r="G228" s="49"/>
      <c r="H228" s="49"/>
      <c r="I228" s="49"/>
      <c r="J228" s="49"/>
    </row>
    <row r="229" spans="2:10" ht="16.899999999999999" customHeight="1" x14ac:dyDescent="0.25">
      <c r="C229" s="50" t="s">
        <v>38</v>
      </c>
      <c r="D229" s="51"/>
      <c r="E229" s="51"/>
      <c r="F229" s="49">
        <f>SUMIF(K21:K144, "", J21:J144)</f>
        <v>0</v>
      </c>
      <c r="G229" s="49"/>
      <c r="H229" s="49"/>
      <c r="I229" s="49"/>
      <c r="J229" s="49"/>
    </row>
    <row r="230" spans="2:10" x14ac:dyDescent="0.25">
      <c r="C230" s="54" t="s">
        <v>132</v>
      </c>
      <c r="D230" s="55"/>
      <c r="E230" s="55"/>
      <c r="F230" s="52">
        <f>SUMIF(K21:K33, "", J21:J33)</f>
        <v>0</v>
      </c>
      <c r="G230" s="53"/>
      <c r="H230" s="53"/>
      <c r="I230" s="53"/>
      <c r="J230" s="53"/>
    </row>
    <row r="231" spans="2:10" x14ac:dyDescent="0.25">
      <c r="C231" s="54" t="s">
        <v>133</v>
      </c>
      <c r="D231" s="55"/>
      <c r="E231" s="55"/>
      <c r="F231" s="52">
        <f>SUMIF(K45:K45, "", J45:J45)</f>
        <v>0</v>
      </c>
      <c r="G231" s="53"/>
      <c r="H231" s="53"/>
      <c r="I231" s="53"/>
      <c r="J231" s="53"/>
    </row>
    <row r="232" spans="2:10" x14ac:dyDescent="0.25">
      <c r="C232" s="54" t="s">
        <v>134</v>
      </c>
      <c r="D232" s="55"/>
      <c r="E232" s="55"/>
      <c r="F232" s="52">
        <f>SUMIF(K55:K55, "", J55:J55)</f>
        <v>0</v>
      </c>
      <c r="G232" s="53"/>
      <c r="H232" s="53"/>
      <c r="I232" s="53"/>
      <c r="J232" s="53"/>
    </row>
    <row r="233" spans="2:10" x14ac:dyDescent="0.25">
      <c r="C233" s="54" t="s">
        <v>135</v>
      </c>
      <c r="D233" s="55"/>
      <c r="E233" s="55"/>
      <c r="F233" s="52">
        <f>SUMIF(K64:K108, "", J64:J108)</f>
        <v>0</v>
      </c>
      <c r="G233" s="53"/>
      <c r="H233" s="53"/>
      <c r="I233" s="53"/>
      <c r="J233" s="53"/>
    </row>
    <row r="234" spans="2:10" x14ac:dyDescent="0.25">
      <c r="C234" s="54" t="s">
        <v>136</v>
      </c>
      <c r="D234" s="55"/>
      <c r="E234" s="55"/>
      <c r="F234" s="52">
        <f>SUMIF(K120:K120, "", J120:J120)</f>
        <v>0</v>
      </c>
      <c r="G234" s="53"/>
      <c r="H234" s="53"/>
      <c r="I234" s="53"/>
      <c r="J234" s="53"/>
    </row>
    <row r="235" spans="2:10" x14ac:dyDescent="0.25">
      <c r="C235" s="54" t="s">
        <v>137</v>
      </c>
      <c r="D235" s="55"/>
      <c r="E235" s="55"/>
      <c r="F235" s="52">
        <f>SUMIF(K129:K131, "", J129:J131)</f>
        <v>0</v>
      </c>
      <c r="G235" s="53"/>
      <c r="H235" s="53"/>
      <c r="I235" s="53"/>
      <c r="J235" s="53"/>
    </row>
    <row r="236" spans="2:10" x14ac:dyDescent="0.25">
      <c r="C236" s="54" t="s">
        <v>138</v>
      </c>
      <c r="D236" s="55"/>
      <c r="E236" s="55"/>
      <c r="F236" s="52">
        <f>SUMIF(K139:K144, "", J139:J144)</f>
        <v>0</v>
      </c>
      <c r="G236" s="53"/>
      <c r="H236" s="53"/>
      <c r="I236" s="53"/>
      <c r="J236" s="53"/>
    </row>
    <row r="237" spans="2:10" ht="16.899999999999999" customHeight="1" x14ac:dyDescent="0.25">
      <c r="C237" s="50" t="s">
        <v>139</v>
      </c>
      <c r="D237" s="51"/>
      <c r="E237" s="51"/>
      <c r="F237" s="49" t="str">
        <f>"[Non totalisé] " &amp;TEXT(SUMIF(A154:A221, "9.&amp;", J154:J221),"# ##0,00 €")</f>
        <v>[Non totalisé] 0,00 €</v>
      </c>
      <c r="G237" s="49"/>
      <c r="H237" s="49"/>
      <c r="I237" s="49"/>
      <c r="J237" s="49"/>
    </row>
    <row r="238" spans="2:10" x14ac:dyDescent="0.25">
      <c r="C238" s="54" t="s">
        <v>132</v>
      </c>
      <c r="D238" s="55"/>
      <c r="E238" s="55"/>
      <c r="F238" s="52" t="str">
        <f>"[Non totalisé] " &amp;TEXT(SUMIF(A154:A156, "9.&amp;", J154:J156),"# ##0,00 €")</f>
        <v>[Non totalisé] 0,00 €</v>
      </c>
      <c r="G238" s="53"/>
      <c r="H238" s="53"/>
      <c r="I238" s="53"/>
      <c r="J238" s="53"/>
    </row>
    <row r="239" spans="2:10" x14ac:dyDescent="0.25">
      <c r="C239" s="54" t="s">
        <v>133</v>
      </c>
      <c r="D239" s="55"/>
      <c r="E239" s="55"/>
      <c r="F239" s="52" t="str">
        <f>"[Non totalisé] " &amp;TEXT(SUMIF(A167:A167, "9.&amp;", J167:J167),"# ##0,00 €")</f>
        <v>[Non totalisé] 0,00 €</v>
      </c>
      <c r="G239" s="53"/>
      <c r="H239" s="53"/>
      <c r="I239" s="53"/>
      <c r="J239" s="53"/>
    </row>
    <row r="240" spans="2:10" x14ac:dyDescent="0.25">
      <c r="C240" s="54" t="s">
        <v>134</v>
      </c>
      <c r="D240" s="55"/>
      <c r="E240" s="55"/>
      <c r="F240" s="52" t="str">
        <f>"[Non totalisé] " &amp;TEXT(SUMIF(A177:A177, "9.&amp;", J177:J177),"# ##0,00 €")</f>
        <v>[Non totalisé] 0,00 €</v>
      </c>
      <c r="G240" s="53"/>
      <c r="H240" s="53"/>
      <c r="I240" s="53"/>
      <c r="J240" s="53"/>
    </row>
    <row r="241" spans="1:12" x14ac:dyDescent="0.25">
      <c r="C241" s="54" t="s">
        <v>135</v>
      </c>
      <c r="D241" s="55"/>
      <c r="E241" s="55"/>
      <c r="F241" s="52" t="str">
        <f>"[Non totalisé] " &amp;TEXT(SUMIF(A185:A204, "9.&amp;", J185:J204),"# ##0,00 €")</f>
        <v>[Non totalisé] 0,00 €</v>
      </c>
      <c r="G241" s="53"/>
      <c r="H241" s="53"/>
      <c r="I241" s="53"/>
      <c r="J241" s="53"/>
    </row>
    <row r="242" spans="1:12" x14ac:dyDescent="0.25">
      <c r="C242" s="54" t="s">
        <v>136</v>
      </c>
      <c r="D242" s="55"/>
      <c r="E242" s="55"/>
      <c r="F242" s="52" t="str">
        <f>"[Non totalisé] " &amp;TEXT(SUMIF(A213:A213, "9.&amp;", J213:J213),"# ##0,00 €")</f>
        <v>[Non totalisé] 0,00 €</v>
      </c>
      <c r="G242" s="53"/>
      <c r="H242" s="53"/>
      <c r="I242" s="53"/>
      <c r="J242" s="53"/>
    </row>
    <row r="243" spans="1:12" x14ac:dyDescent="0.25">
      <c r="C243" s="54" t="s">
        <v>137</v>
      </c>
      <c r="D243" s="55"/>
      <c r="E243" s="55"/>
      <c r="F243" s="52" t="str">
        <f>"[Non totalisé] " &amp;TEXT(SUMIF(A221:A221, "9.&amp;", J221:J221),"# ##0,00 €")</f>
        <v>[Non totalisé] 0,00 €</v>
      </c>
      <c r="G243" s="53"/>
      <c r="H243" s="53"/>
      <c r="I243" s="53"/>
      <c r="J243" s="53"/>
    </row>
    <row r="244" spans="1:12" x14ac:dyDescent="0.25">
      <c r="C244" s="56" t="s">
        <v>140</v>
      </c>
      <c r="D244" s="57"/>
      <c r="E244" s="57"/>
      <c r="F244" s="90"/>
      <c r="G244" s="90"/>
      <c r="H244" s="90"/>
      <c r="I244" s="90"/>
      <c r="J244" s="100"/>
    </row>
    <row r="245" spans="1:12" x14ac:dyDescent="0.25">
      <c r="C245" s="58"/>
      <c r="D245" s="59"/>
      <c r="E245" s="59"/>
      <c r="F245" s="59"/>
      <c r="G245" s="59"/>
      <c r="H245" s="59"/>
      <c r="I245" s="59"/>
      <c r="J245" s="60"/>
    </row>
    <row r="246" spans="1:12" x14ac:dyDescent="0.25">
      <c r="A246" s="15"/>
      <c r="C246" s="61" t="s">
        <v>141</v>
      </c>
      <c r="D246" s="23"/>
      <c r="E246" s="23"/>
      <c r="F246" s="62">
        <f>SUMIF(K5:K225, IF(K4="","",K4), J5:J225)</f>
        <v>0</v>
      </c>
      <c r="G246" s="63"/>
      <c r="H246" s="63"/>
      <c r="I246" s="63"/>
      <c r="J246" s="64"/>
    </row>
    <row r="247" spans="1:12" x14ac:dyDescent="0.25">
      <c r="A247" s="15"/>
      <c r="C247" s="61" t="s">
        <v>142</v>
      </c>
      <c r="D247" s="23"/>
      <c r="E247" s="23"/>
      <c r="F247" s="62">
        <f>ROUND(SUMIF(K5:K225, IF(K4="","",K4), J5:J225) * 0.2, 2)</f>
        <v>0</v>
      </c>
      <c r="G247" s="63"/>
      <c r="H247" s="63"/>
      <c r="I247" s="63"/>
      <c r="J247" s="64"/>
    </row>
    <row r="248" spans="1:12" x14ac:dyDescent="0.25">
      <c r="C248" s="65" t="s">
        <v>143</v>
      </c>
      <c r="D248" s="66"/>
      <c r="E248" s="66"/>
      <c r="F248" s="67">
        <f>SUM(F246:F247)</f>
        <v>0</v>
      </c>
      <c r="G248" s="68"/>
      <c r="H248" s="68"/>
      <c r="I248" s="68"/>
      <c r="J248" s="69"/>
    </row>
    <row r="249" spans="1:12" x14ac:dyDescent="0.25">
      <c r="C249" s="70"/>
      <c r="D249" s="45"/>
      <c r="E249" s="45"/>
      <c r="F249" s="45"/>
      <c r="G249" s="45"/>
      <c r="H249" s="45"/>
      <c r="I249" s="45"/>
      <c r="J249" s="45"/>
    </row>
    <row r="250" spans="1:12" x14ac:dyDescent="0.25">
      <c r="C250" s="71" t="s">
        <v>144</v>
      </c>
      <c r="D250" s="45"/>
      <c r="E250" s="45"/>
      <c r="F250" s="45"/>
      <c r="G250" s="45"/>
      <c r="H250" s="45"/>
      <c r="I250" s="45"/>
      <c r="J250" s="45"/>
    </row>
    <row r="251" spans="1:12" x14ac:dyDescent="0.25">
      <c r="C251" s="66" t="str">
        <f>IF(Paramètres!AA2&lt;&gt;"",Paramètres!AA2,"")</f>
        <v xml:space="preserve">Zéro euro </v>
      </c>
      <c r="D251" s="66"/>
      <c r="E251" s="66"/>
      <c r="F251" s="66"/>
      <c r="G251" s="66"/>
      <c r="H251" s="66"/>
      <c r="I251" s="66"/>
      <c r="J251" s="66"/>
    </row>
    <row r="252" spans="1:12" x14ac:dyDescent="0.25">
      <c r="C252" s="66"/>
      <c r="D252" s="66"/>
      <c r="E252" s="66"/>
      <c r="F252" s="66"/>
      <c r="G252" s="66"/>
      <c r="H252" s="66"/>
      <c r="I252" s="66"/>
      <c r="J252" s="66"/>
    </row>
    <row r="254" spans="1:12" ht="15.75" x14ac:dyDescent="0.25">
      <c r="C254" s="129" t="s">
        <v>145</v>
      </c>
      <c r="D254" s="129"/>
      <c r="E254" s="129"/>
      <c r="F254" s="129"/>
      <c r="G254" s="129"/>
      <c r="H254" s="129"/>
      <c r="I254" s="129"/>
      <c r="J254" s="129"/>
    </row>
    <row r="255" spans="1:12" ht="15" customHeight="1" collapsed="1" x14ac:dyDescent="0.25">
      <c r="C255" s="110" t="s">
        <v>146</v>
      </c>
      <c r="D255" s="110"/>
      <c r="E255" s="110"/>
      <c r="F255" s="113"/>
      <c r="G255" s="113"/>
      <c r="H255" s="113"/>
      <c r="I255" s="113"/>
      <c r="J255" s="113"/>
      <c r="L255" s="7">
        <v>5</v>
      </c>
    </row>
    <row r="256" spans="1:12" hidden="1" outlineLevel="1" x14ac:dyDescent="0.25">
      <c r="C256" s="130" t="s">
        <v>147</v>
      </c>
      <c r="D256" s="130"/>
      <c r="E256" s="130"/>
      <c r="F256" s="131">
        <f>SUMIF(L5:L225,L256, J5:J225)</f>
        <v>0</v>
      </c>
      <c r="G256" s="131"/>
      <c r="H256" s="131"/>
      <c r="I256" s="131"/>
      <c r="J256" s="131"/>
      <c r="K256" s="7">
        <v>5</v>
      </c>
      <c r="L256" s="7">
        <v>53612</v>
      </c>
    </row>
    <row r="257" spans="1:13" hidden="1" x14ac:dyDescent="0.25">
      <c r="A257" s="7">
        <v>0.2</v>
      </c>
      <c r="C257" s="132" t="str">
        <f>"	- dont T.V.A. à 20% sur " &amp;ROUND((SUMPRODUCT((L5:L225=L256)*1, J5:J225,(M5:M225=A257)*1)), 2)&amp; "€ :"</f>
        <v xml:space="preserve">	- dont T.V.A. à 20% sur 0€ :</v>
      </c>
      <c r="D257" s="132"/>
      <c r="E257" s="132"/>
      <c r="F257" s="133"/>
      <c r="G257" s="133"/>
      <c r="H257" s="133"/>
      <c r="I257" s="133"/>
      <c r="J257" s="133"/>
      <c r="K257" s="7">
        <v>5</v>
      </c>
      <c r="M257" s="7">
        <f>ROUND((SUMPRODUCT((L5:L225=L256)*1, J5:J225,(M5:M225=A257)*1))*A257, 2)</f>
        <v>0</v>
      </c>
    </row>
    <row r="258" spans="1:13" ht="15" customHeight="1" x14ac:dyDescent="0.25">
      <c r="C258" s="134" t="s">
        <v>148</v>
      </c>
      <c r="D258" s="134"/>
      <c r="E258" s="134"/>
      <c r="F258" s="135"/>
      <c r="G258" s="135"/>
      <c r="H258" s="135"/>
      <c r="I258" s="135"/>
      <c r="J258" s="135"/>
    </row>
    <row r="259" spans="1:13" x14ac:dyDescent="0.25">
      <c r="C259" s="136" t="s">
        <v>149</v>
      </c>
      <c r="D259" s="136"/>
      <c r="E259" s="136"/>
      <c r="F259" s="131">
        <f>SUM(F256:F257)</f>
        <v>0</v>
      </c>
      <c r="G259" s="131"/>
      <c r="H259" s="131"/>
      <c r="I259" s="131"/>
      <c r="J259" s="131"/>
    </row>
    <row r="260" spans="1:13" x14ac:dyDescent="0.25">
      <c r="C260" s="136" t="s">
        <v>150</v>
      </c>
      <c r="D260" s="136"/>
      <c r="E260" s="136"/>
      <c r="F260" s="131">
        <f>SUM(M256:M257)</f>
        <v>0</v>
      </c>
      <c r="G260" s="131"/>
      <c r="H260" s="131"/>
      <c r="I260" s="131"/>
      <c r="J260" s="131"/>
    </row>
    <row r="261" spans="1:13" x14ac:dyDescent="0.25">
      <c r="C261" s="136" t="s">
        <v>151</v>
      </c>
      <c r="D261" s="136"/>
      <c r="E261" s="136"/>
      <c r="F261" s="131">
        <f>SUM(F259:F260)</f>
        <v>0</v>
      </c>
      <c r="G261" s="131"/>
      <c r="H261" s="131"/>
      <c r="I261" s="131"/>
      <c r="J261" s="131"/>
    </row>
    <row r="263" spans="1:13" ht="56.65" customHeight="1" x14ac:dyDescent="0.25">
      <c r="F263" s="72" t="s">
        <v>152</v>
      </c>
      <c r="G263" s="72"/>
      <c r="H263" s="72"/>
      <c r="I263" s="72"/>
      <c r="J263" s="72"/>
    </row>
    <row r="265" spans="1:13" ht="85.15" customHeight="1" x14ac:dyDescent="0.25">
      <c r="C265" s="73" t="s">
        <v>153</v>
      </c>
      <c r="D265" s="73"/>
      <c r="F265" s="73" t="s">
        <v>154</v>
      </c>
      <c r="G265" s="73"/>
      <c r="H265" s="73"/>
      <c r="I265" s="73"/>
      <c r="J265" s="73"/>
    </row>
    <row r="266" spans="1:13" x14ac:dyDescent="0.25">
      <c r="C266" s="74"/>
      <c r="D266" s="74"/>
      <c r="E266" s="74"/>
      <c r="F266" s="74"/>
      <c r="G266" s="74"/>
      <c r="H266" s="74"/>
      <c r="I266" s="74"/>
      <c r="J266" s="74"/>
    </row>
  </sheetData>
  <sheetProtection algorithmName="SHA-512" hashValue="p7KvztAf6D3owwkZc/cwFaut6JZAUmikA8FQUuL00UVrHjn4ri8f9xhqXnd+TwEvLplmBaRrTdThEVx91uJaSQ==" saltValue="5hf6RR3lUrenwfc96VgSug==" spinCount="100000" sheet="1" objects="1" selectLockedCells="1"/>
  <mergeCells count="157">
    <mergeCell ref="C266:J266"/>
    <mergeCell ref="C148:I148"/>
    <mergeCell ref="C259:E259"/>
    <mergeCell ref="F259:J259"/>
    <mergeCell ref="C260:E260"/>
    <mergeCell ref="F260:J260"/>
    <mergeCell ref="C261:E261"/>
    <mergeCell ref="F261:J261"/>
    <mergeCell ref="F263:J263"/>
    <mergeCell ref="C265:D265"/>
    <mergeCell ref="F265:J265"/>
    <mergeCell ref="C249:J249"/>
    <mergeCell ref="C250:J250"/>
    <mergeCell ref="C251:J251"/>
    <mergeCell ref="C252:J252"/>
    <mergeCell ref="C254:J254"/>
    <mergeCell ref="C256:E256"/>
    <mergeCell ref="F256:J256"/>
    <mergeCell ref="F257:J257"/>
    <mergeCell ref="F243:J243"/>
    <mergeCell ref="C243:E243"/>
    <mergeCell ref="C244:E244"/>
    <mergeCell ref="C245:J245"/>
    <mergeCell ref="C246:E246"/>
    <mergeCell ref="F246:J246"/>
    <mergeCell ref="C247:E247"/>
    <mergeCell ref="F247:J247"/>
    <mergeCell ref="C248:E248"/>
    <mergeCell ref="F248:J248"/>
    <mergeCell ref="F238:J238"/>
    <mergeCell ref="C238:E238"/>
    <mergeCell ref="F239:J239"/>
    <mergeCell ref="C239:E239"/>
    <mergeCell ref="F240:J240"/>
    <mergeCell ref="C240:E240"/>
    <mergeCell ref="F241:J241"/>
    <mergeCell ref="C241:E241"/>
    <mergeCell ref="F242:J242"/>
    <mergeCell ref="C242:E242"/>
    <mergeCell ref="F233:J233"/>
    <mergeCell ref="C233:E233"/>
    <mergeCell ref="F234:J234"/>
    <mergeCell ref="C234:E234"/>
    <mergeCell ref="F235:J235"/>
    <mergeCell ref="C235:E235"/>
    <mergeCell ref="F236:J236"/>
    <mergeCell ref="C236:E236"/>
    <mergeCell ref="F237:J237"/>
    <mergeCell ref="C237:E237"/>
    <mergeCell ref="F228:J228"/>
    <mergeCell ref="C228:E228"/>
    <mergeCell ref="F229:J229"/>
    <mergeCell ref="C229:E229"/>
    <mergeCell ref="F230:J230"/>
    <mergeCell ref="C230:E230"/>
    <mergeCell ref="F231:J231"/>
    <mergeCell ref="C231:E231"/>
    <mergeCell ref="F232:J232"/>
    <mergeCell ref="C232:E232"/>
    <mergeCell ref="C210:I210"/>
    <mergeCell ref="C211:I211"/>
    <mergeCell ref="C213:E213"/>
    <mergeCell ref="C216:E216"/>
    <mergeCell ref="C219:I219"/>
    <mergeCell ref="C221:E221"/>
    <mergeCell ref="C225:J225"/>
    <mergeCell ref="C227:J227"/>
    <mergeCell ref="C189:I189"/>
    <mergeCell ref="C190:I190"/>
    <mergeCell ref="C197:E197"/>
    <mergeCell ref="C199:E199"/>
    <mergeCell ref="C201:I201"/>
    <mergeCell ref="C202:I202"/>
    <mergeCell ref="C204:E204"/>
    <mergeCell ref="C207:E207"/>
    <mergeCell ref="C208:E208"/>
    <mergeCell ref="C171:E171"/>
    <mergeCell ref="C173:I173"/>
    <mergeCell ref="C174:I174"/>
    <mergeCell ref="C177:E177"/>
    <mergeCell ref="C180:E180"/>
    <mergeCell ref="C184:I184"/>
    <mergeCell ref="C185:E185"/>
    <mergeCell ref="C154:E154"/>
    <mergeCell ref="C155:I155"/>
    <mergeCell ref="C156:E156"/>
    <mergeCell ref="C159:E159"/>
    <mergeCell ref="C160:E160"/>
    <mergeCell ref="C162:I162"/>
    <mergeCell ref="C163:I163"/>
    <mergeCell ref="C167:E167"/>
    <mergeCell ref="C170:E170"/>
    <mergeCell ref="C139:E139"/>
    <mergeCell ref="C141:E141"/>
    <mergeCell ref="C143:I143"/>
    <mergeCell ref="C144:E144"/>
    <mergeCell ref="C149:E149"/>
    <mergeCell ref="C152:I152"/>
    <mergeCell ref="C153:I153"/>
    <mergeCell ref="C126:I126"/>
    <mergeCell ref="C127:I127"/>
    <mergeCell ref="C129:E129"/>
    <mergeCell ref="C130:I130"/>
    <mergeCell ref="C131:E131"/>
    <mergeCell ref="C134:E134"/>
    <mergeCell ref="C137:I137"/>
    <mergeCell ref="C138:I138"/>
    <mergeCell ref="C103:I103"/>
    <mergeCell ref="C108:E108"/>
    <mergeCell ref="C111:E111"/>
    <mergeCell ref="C112:E112"/>
    <mergeCell ref="C114:I114"/>
    <mergeCell ref="C115:I115"/>
    <mergeCell ref="C120:E120"/>
    <mergeCell ref="C123:E123"/>
    <mergeCell ref="C85:E85"/>
    <mergeCell ref="C89:I89"/>
    <mergeCell ref="C90:I90"/>
    <mergeCell ref="C91:E91"/>
    <mergeCell ref="C92:I92"/>
    <mergeCell ref="C98:E98"/>
    <mergeCell ref="C100:E100"/>
    <mergeCell ref="C102:I102"/>
    <mergeCell ref="C61:I61"/>
    <mergeCell ref="C64:E64"/>
    <mergeCell ref="C69:I69"/>
    <mergeCell ref="C70:I70"/>
    <mergeCell ref="C78:E78"/>
    <mergeCell ref="C79:I79"/>
    <mergeCell ref="C83:E83"/>
    <mergeCell ref="C84:I84"/>
    <mergeCell ref="C40:I40"/>
    <mergeCell ref="C45:E45"/>
    <mergeCell ref="C48:E48"/>
    <mergeCell ref="C49:E49"/>
    <mergeCell ref="C51:I51"/>
    <mergeCell ref="C52:I52"/>
    <mergeCell ref="C55:E55"/>
    <mergeCell ref="C58:E58"/>
    <mergeCell ref="C59:E59"/>
    <mergeCell ref="C22:I22"/>
    <mergeCell ref="C24:E24"/>
    <mergeCell ref="C26:E26"/>
    <mergeCell ref="C28:I28"/>
    <mergeCell ref="C29:I29"/>
    <mergeCell ref="C33:E33"/>
    <mergeCell ref="C36:E36"/>
    <mergeCell ref="C37:E37"/>
    <mergeCell ref="C39:I39"/>
    <mergeCell ref="C3:E3"/>
    <mergeCell ref="C4:E4"/>
    <mergeCell ref="C7:E7"/>
    <mergeCell ref="C11:E11"/>
    <mergeCell ref="C12:E12"/>
    <mergeCell ref="C16:I16"/>
    <mergeCell ref="C17:I17"/>
    <mergeCell ref="C21:E21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 25026 - PALAIS ROYAL - COMÉDIE FRANÇAISE - RESTAURATION DU FOYER PIERRE DUX
 &amp;RPRO-DCE  
DPGF -  LOT 3 MENUISERIES - PARQUET</oddHeader>
    <oddFooter>&amp;L 2BDM Architectes C. BOTTINEAU ACMH&amp;RPage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13" t="s">
        <v>155</v>
      </c>
      <c r="AA1" s="7">
        <f>IF(DPGF!F248&lt;&gt;"",DPGF!F248,"0")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17" t="s">
        <v>156</v>
      </c>
      <c r="B3" s="16" t="s">
        <v>157</v>
      </c>
      <c r="C3" s="75" t="s">
        <v>182</v>
      </c>
      <c r="D3" s="75"/>
      <c r="E3" s="75"/>
      <c r="F3" s="75"/>
      <c r="G3" s="75"/>
      <c r="H3" s="75"/>
      <c r="I3" s="75"/>
      <c r="J3" s="75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17" t="s">
        <v>158</v>
      </c>
      <c r="B5" s="16" t="s">
        <v>159</v>
      </c>
      <c r="C5" s="75" t="s">
        <v>183</v>
      </c>
      <c r="D5" s="75"/>
      <c r="E5" s="75"/>
      <c r="F5" s="75"/>
      <c r="G5" s="75"/>
      <c r="H5" s="75"/>
      <c r="I5" s="75"/>
      <c r="J5" s="75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17" t="s">
        <v>168</v>
      </c>
      <c r="B7" s="16" t="s">
        <v>169</v>
      </c>
      <c r="C7" s="18">
        <v>25026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17" t="s">
        <v>170</v>
      </c>
      <c r="B9" s="16" t="s">
        <v>171</v>
      </c>
      <c r="C9" s="18"/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17" t="s">
        <v>160</v>
      </c>
      <c r="B11" s="16" t="s">
        <v>161</v>
      </c>
      <c r="C11" s="75" t="s">
        <v>34</v>
      </c>
      <c r="D11" s="75"/>
      <c r="E11" s="75"/>
      <c r="F11" s="75"/>
      <c r="G11" s="75"/>
      <c r="H11" s="75"/>
      <c r="I11" s="75"/>
      <c r="J11" s="75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17" t="s">
        <v>172</v>
      </c>
      <c r="B13" s="16" t="s">
        <v>173</v>
      </c>
      <c r="C13" s="18" t="s">
        <v>184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17" t="s">
        <v>174</v>
      </c>
      <c r="B15" s="16" t="s">
        <v>175</v>
      </c>
      <c r="C15" s="18" t="s">
        <v>185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17" t="s">
        <v>176</v>
      </c>
      <c r="B17" s="16" t="s">
        <v>177</v>
      </c>
      <c r="C17" s="18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19">
        <v>0.2</v>
      </c>
      <c r="E19" s="20" t="s">
        <v>178</v>
      </c>
      <c r="AA19" s="7">
        <f>INT((AA5-AA18*100)/10)</f>
        <v>0</v>
      </c>
    </row>
    <row r="20" spans="1:27" ht="12.75" customHeight="1" x14ac:dyDescent="0.25">
      <c r="C20" s="21">
        <v>5.5E-2</v>
      </c>
      <c r="E20" s="20" t="s">
        <v>179</v>
      </c>
      <c r="AA20" s="7">
        <f>AA5-AA18*100-AA19*10</f>
        <v>0</v>
      </c>
    </row>
    <row r="21" spans="1:27" ht="12.75" customHeight="1" x14ac:dyDescent="0.25">
      <c r="C21" s="21">
        <v>0</v>
      </c>
      <c r="E21" s="20" t="s">
        <v>180</v>
      </c>
      <c r="AA21" s="7">
        <f>INT(AA6/10)</f>
        <v>0</v>
      </c>
    </row>
    <row r="22" spans="1:27" ht="12.75" customHeight="1" x14ac:dyDescent="0.25">
      <c r="C22" s="22">
        <v>0</v>
      </c>
      <c r="E22" s="20" t="s">
        <v>181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17" t="s">
        <v>162</v>
      </c>
      <c r="B24" s="16" t="s">
        <v>163</v>
      </c>
      <c r="C24" s="75"/>
      <c r="D24" s="75"/>
      <c r="E24" s="75"/>
      <c r="F24" s="75"/>
      <c r="G24" s="75"/>
      <c r="H24" s="75"/>
      <c r="I24" s="75"/>
      <c r="J24" s="75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17" t="s">
        <v>164</v>
      </c>
      <c r="B26" s="16" t="s">
        <v>165</v>
      </c>
      <c r="C26" s="75"/>
      <c r="D26" s="75"/>
      <c r="E26" s="75"/>
      <c r="F26" s="75"/>
      <c r="G26" s="75"/>
      <c r="H26" s="75"/>
      <c r="I26" s="75"/>
      <c r="J26" s="75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17" t="s">
        <v>166</v>
      </c>
      <c r="B28" s="16" t="s">
        <v>167</v>
      </c>
      <c r="C28" s="75"/>
      <c r="D28" s="75"/>
      <c r="E28" s="75"/>
      <c r="F28" s="75"/>
      <c r="G28" s="75"/>
      <c r="H28" s="75"/>
      <c r="I28" s="75"/>
      <c r="J28" s="75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186</v>
      </c>
      <c r="B1" s="7" t="s">
        <v>187</v>
      </c>
    </row>
    <row r="2" spans="1:3" x14ac:dyDescent="0.25">
      <c r="A2" s="7" t="s">
        <v>188</v>
      </c>
      <c r="B2" s="7" t="s">
        <v>182</v>
      </c>
    </row>
    <row r="3" spans="1:3" x14ac:dyDescent="0.25">
      <c r="A3" s="7" t="s">
        <v>189</v>
      </c>
      <c r="B3" s="7">
        <v>1</v>
      </c>
    </row>
    <row r="4" spans="1:3" x14ac:dyDescent="0.25">
      <c r="A4" s="7" t="s">
        <v>190</v>
      </c>
      <c r="B4" s="7">
        <v>0</v>
      </c>
    </row>
    <row r="5" spans="1:3" x14ac:dyDescent="0.25">
      <c r="A5" s="7" t="s">
        <v>191</v>
      </c>
      <c r="B5" s="7">
        <v>0</v>
      </c>
    </row>
    <row r="6" spans="1:3" x14ac:dyDescent="0.25">
      <c r="A6" s="7" t="s">
        <v>192</v>
      </c>
      <c r="B6" s="7">
        <v>1</v>
      </c>
    </row>
    <row r="7" spans="1:3" x14ac:dyDescent="0.25">
      <c r="A7" s="7" t="s">
        <v>193</v>
      </c>
      <c r="B7" s="7">
        <v>0</v>
      </c>
    </row>
    <row r="8" spans="1:3" x14ac:dyDescent="0.25">
      <c r="A8" s="7" t="s">
        <v>194</v>
      </c>
      <c r="B8" s="7">
        <v>0</v>
      </c>
    </row>
    <row r="9" spans="1:3" x14ac:dyDescent="0.25">
      <c r="A9" s="7" t="s">
        <v>195</v>
      </c>
      <c r="B9" s="7">
        <v>1</v>
      </c>
    </row>
    <row r="10" spans="1:3" x14ac:dyDescent="0.25">
      <c r="A10" s="7" t="s">
        <v>196</v>
      </c>
      <c r="C10" s="7" t="s">
        <v>197</v>
      </c>
    </row>
    <row r="11" spans="1:3" x14ac:dyDescent="0.25">
      <c r="A11" s="7" t="s">
        <v>198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F3A7C41714A141982E451309B98992" ma:contentTypeVersion="16" ma:contentTypeDescription="Crée un document." ma:contentTypeScope="" ma:versionID="882119293cc13c7b81c9a20e4f44ffc9">
  <xsd:schema xmlns:xsd="http://www.w3.org/2001/XMLSchema" xmlns:xs="http://www.w3.org/2001/XMLSchema" xmlns:p="http://schemas.microsoft.com/office/2006/metadata/properties" xmlns:ns2="0f64acf0-2176-4004-8b30-b0c9576165f2" xmlns:ns3="bd3d0ed7-9e25-4343-b076-3d851cedb148" targetNamespace="http://schemas.microsoft.com/office/2006/metadata/properties" ma:root="true" ma:fieldsID="9624e21d21378363c3cfac7bb107044a" ns2:_="" ns3:_="">
    <xsd:import namespace="0f64acf0-2176-4004-8b30-b0c9576165f2"/>
    <xsd:import namespace="bd3d0ed7-9e25-4343-b076-3d851cedb1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64acf0-2176-4004-8b30-b0c9576165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d0ed7-9e25-4343-b076-3d851cedb14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D61752-EE4D-43E9-BF0E-99DAA75278EF}"/>
</file>

<file path=customXml/itemProps2.xml><?xml version="1.0" encoding="utf-8"?>
<ds:datastoreItem xmlns:ds="http://schemas.openxmlformats.org/officeDocument/2006/customXml" ds:itemID="{B95B0B6F-7E3C-40C3-A87D-E142BBB13C04}"/>
</file>

<file path=customXml/itemProps3.xml><?xml version="1.0" encoding="utf-8"?>
<ds:datastoreItem xmlns:ds="http://schemas.openxmlformats.org/officeDocument/2006/customXml" ds:itemID="{0827235E-D888-4C58-9F15-0F2F13FFAF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17</vt:i4>
      </vt:variant>
    </vt:vector>
  </HeadingPairs>
  <TitlesOfParts>
    <vt:vector size="22" baseType="lpstr">
      <vt:lpstr>Page de garde</vt:lpstr>
      <vt:lpstr>Note liminaire</vt:lpstr>
      <vt:lpstr>DPGF</vt:lpstr>
      <vt:lpstr>Paramètres</vt:lpstr>
      <vt:lpstr>Version</vt:lpstr>
      <vt:lpstr>CODELOT</vt:lpstr>
      <vt:lpstr>CPVILLEDOSSIER</vt:lpstr>
      <vt:lpstr>DATEVALEUR</vt:lpstr>
      <vt:lpstr>DPGF!Impression_des_titres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'Note liminaire'!Zone_d_impression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2BDM - Romain LAUNAY</cp:lastModifiedBy>
  <dcterms:created xsi:type="dcterms:W3CDTF">2025-07-29T07:07:00Z</dcterms:created>
  <dcterms:modified xsi:type="dcterms:W3CDTF">2025-07-29T07:24:19Z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0x01010007F3A7C41714A141982E451309B98992</vt:lpwstr>
  </property>
</Properties>
</file>